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3_normal\"/>
    </mc:Choice>
  </mc:AlternateContent>
  <bookViews>
    <workbookView xWindow="0" yWindow="0" windowWidth="28800" windowHeight="12060"/>
  </bookViews>
  <sheets>
    <sheet name="①くり下がりなし" sheetId="1" r:id="rId1"/>
    <sheet name="②一位・十位くり下がり" sheetId="2" r:id="rId2"/>
    <sheet name="③連続くり下がり" sheetId="3" r:id="rId3"/>
    <sheet name="④ひかれる数十位０" sheetId="4" r:id="rId4"/>
    <sheet name="⑤何00－X" sheetId="5" r:id="rId5"/>
    <sheet name="⑥1000－X" sheetId="6" r:id="rId6"/>
    <sheet name="⑦ミックス" sheetId="7" r:id="rId7"/>
  </sheets>
  <definedNames>
    <definedName name="Bgo" localSheetId="5">INDIRECT('⑥1000－X'!$AG$47)</definedName>
    <definedName name="Bhati" localSheetId="5">INDIRECT('⑥1000－X'!$AG$50)</definedName>
    <definedName name="Biti" localSheetId="5">INDIRECT('⑥1000－X'!$AG$43)</definedName>
    <definedName name="Bju" localSheetId="5">INDIRECT('⑥1000－X'!$AG$52)</definedName>
    <definedName name="Bjuiti" localSheetId="5">INDIRECT('⑥1000－X'!$AG$53)</definedName>
    <definedName name="Bjuni" localSheetId="5">INDIRECT('⑥1000－X'!$AG$54)</definedName>
    <definedName name="Bku" localSheetId="5">INDIRECT('⑥1000－X'!$AG$51)</definedName>
    <definedName name="Bnana" localSheetId="5">INDIRECT('⑥1000－X'!$AG$49)</definedName>
    <definedName name="Bni" localSheetId="5">INDIRECT('⑥1000－X'!$AG$44)</definedName>
    <definedName name="Broku" localSheetId="5">INDIRECT('⑥1000－X'!$AG$48)</definedName>
    <definedName name="Bsan" localSheetId="5">INDIRECT('⑥1000－X'!$AG$45)</definedName>
    <definedName name="Bsi" localSheetId="5">INDIRECT('⑥1000－X'!$AG$46)</definedName>
    <definedName name="Cgo" localSheetId="5">INDIRECT('⑥1000－X'!$AF$47)</definedName>
    <definedName name="Chati" localSheetId="5">INDIRECT('⑥1000－X'!$AF$50)</definedName>
    <definedName name="Citi" localSheetId="5">INDIRECT('⑥1000－X'!$AF$43)</definedName>
    <definedName name="Cju" localSheetId="5">INDIRECT('⑥1000－X'!$AF$52)</definedName>
    <definedName name="Cjuiti" localSheetId="5">INDIRECT('⑥1000－X'!$AF$53)</definedName>
    <definedName name="Cjuni" localSheetId="5">INDIRECT('⑥1000－X'!$AF$54)</definedName>
    <definedName name="Cku" localSheetId="5">INDIRECT('⑥1000－X'!$AF$51)</definedName>
    <definedName name="Cnana" localSheetId="5">INDIRECT('⑥1000－X'!$AF$49)</definedName>
    <definedName name="Cni" localSheetId="5">INDIRECT('⑥1000－X'!$AF$44)</definedName>
    <definedName name="Croku" localSheetId="5">INDIRECT('⑥1000－X'!$AF$48)</definedName>
    <definedName name="Csan" localSheetId="5">INDIRECT('⑥1000－X'!$AF$45)</definedName>
    <definedName name="Csi" localSheetId="5">INDIRECT('⑥1000－X'!$AF$46)</definedName>
    <definedName name="Ego" localSheetId="5">INDIRECT('⑥1000－X'!$AE$47)</definedName>
    <definedName name="Ehati" localSheetId="5">INDIRECT('⑥1000－X'!$AE$50)</definedName>
    <definedName name="Eiti" localSheetId="5">INDIRECT('⑥1000－X'!$AE$43)</definedName>
    <definedName name="Eju" localSheetId="5">INDIRECT('⑥1000－X'!$AE$52)</definedName>
    <definedName name="Ejuiti" localSheetId="5">INDIRECT('⑥1000－X'!$AE$53)</definedName>
    <definedName name="Ejuni" localSheetId="5">INDIRECT('⑥1000－X'!$AE$54)</definedName>
    <definedName name="Eku" localSheetId="5">INDIRECT('⑥1000－X'!$AE$51)</definedName>
    <definedName name="Enana" localSheetId="5">INDIRECT('⑥1000－X'!$AE$49)</definedName>
    <definedName name="Eni" localSheetId="5">INDIRECT('⑥1000－X'!$AE$44)</definedName>
    <definedName name="Eroku" localSheetId="5">INDIRECT('⑥1000－X'!$AE$48)</definedName>
    <definedName name="Esan" localSheetId="5">INDIRECT('⑥1000－X'!$AE$45)</definedName>
    <definedName name="Esi" localSheetId="5">INDIRECT('⑥1000－X'!$AE$46)</definedName>
    <definedName name="Fgo" localSheetId="5">INDIRECT('⑥1000－X'!$AD$47)</definedName>
    <definedName name="Fhati" localSheetId="5">INDIRECT('⑥1000－X'!$AD$50)</definedName>
    <definedName name="Fiti" localSheetId="5">INDIRECT('⑥1000－X'!$AD$43)</definedName>
    <definedName name="Fju" localSheetId="5">INDIRECT('⑥1000－X'!$AD$52)</definedName>
    <definedName name="Fjuiti" localSheetId="5">INDIRECT('⑥1000－X'!$AD$53)</definedName>
    <definedName name="Fjuni" localSheetId="5">INDIRECT('⑥1000－X'!$AD$54)</definedName>
    <definedName name="Fku" localSheetId="5">INDIRECT('⑥1000－X'!$AD$51)</definedName>
    <definedName name="Fnana" localSheetId="5">INDIRECT('⑥1000－X'!$AD$49)</definedName>
    <definedName name="Fni" localSheetId="5">INDIRECT('⑥1000－X'!$AD$44)</definedName>
    <definedName name="Froku" localSheetId="5">INDIRECT('⑥1000－X'!$AD$48)</definedName>
    <definedName name="Fsan" localSheetId="5">INDIRECT('⑥1000－X'!$AD$45)</definedName>
    <definedName name="Fsi" localSheetId="5">INDIRECT('⑥1000－X'!$AD$46)</definedName>
    <definedName name="goB" localSheetId="1">INDIRECT(②一位・十位くり下がり!$AB$47)</definedName>
    <definedName name="goB" localSheetId="2">INDIRECT(③連続くり下がり!$AB$47)</definedName>
    <definedName name="goB" localSheetId="3">INDIRECT(④ひかれる数十位０!$AB$47)</definedName>
    <definedName name="goB" localSheetId="4">INDIRECT('⑤何00－X'!$AB$47)</definedName>
    <definedName name="goB" localSheetId="6">INDIRECT(⑦ミックス!$AB$47)</definedName>
    <definedName name="goB">INDIRECT(①くり下がりなし!$AB$47)</definedName>
    <definedName name="goC" localSheetId="1">INDIRECT(②一位・十位くり下がり!$AA$47)</definedName>
    <definedName name="goC" localSheetId="2">INDIRECT(③連続くり下がり!$AA$47)</definedName>
    <definedName name="goC" localSheetId="3">INDIRECT(④ひかれる数十位０!$AA$47)</definedName>
    <definedName name="goC" localSheetId="4">INDIRECT('⑤何00－X'!$AA$47)</definedName>
    <definedName name="goC" localSheetId="6">INDIRECT(⑦ミックス!$AA$47)</definedName>
    <definedName name="goC">INDIRECT(①くり下がりなし!$AA$47)</definedName>
    <definedName name="goE" localSheetId="1">INDIRECT(②一位・十位くり下がり!$Z$47)</definedName>
    <definedName name="goE" localSheetId="2">INDIRECT(③連続くり下がり!$Z$47)</definedName>
    <definedName name="goE" localSheetId="3">INDIRECT(④ひかれる数十位０!$Z$47)</definedName>
    <definedName name="goE" localSheetId="4">INDIRECT('⑤何00－X'!$Z$47)</definedName>
    <definedName name="goE" localSheetId="6">INDIRECT(⑦ミックス!$Z$47)</definedName>
    <definedName name="goE">INDIRECT(①くり下がりなし!$Z$47)</definedName>
    <definedName name="hatiB" localSheetId="1">INDIRECT(②一位・十位くり下がり!$AB$50)</definedName>
    <definedName name="hatiB" localSheetId="2">INDIRECT(③連続くり下がり!$AB$50)</definedName>
    <definedName name="hatiB" localSheetId="3">INDIRECT(④ひかれる数十位０!$AB$50)</definedName>
    <definedName name="hatiB" localSheetId="4">INDIRECT('⑤何00－X'!$AB$50)</definedName>
    <definedName name="hatiB" localSheetId="6">INDIRECT(⑦ミックス!$AB$50)</definedName>
    <definedName name="hatiB">INDIRECT(①くり下がりなし!$AB$50)</definedName>
    <definedName name="hatiC" localSheetId="1">INDIRECT(②一位・十位くり下がり!$AA$50)</definedName>
    <definedName name="hatiC" localSheetId="2">INDIRECT(③連続くり下がり!$AA$50)</definedName>
    <definedName name="hatiC" localSheetId="3">INDIRECT(④ひかれる数十位０!$AA$50)</definedName>
    <definedName name="hatiC" localSheetId="4">INDIRECT('⑤何00－X'!$AA$50)</definedName>
    <definedName name="hatiC" localSheetId="6">INDIRECT(⑦ミックス!$AA$50)</definedName>
    <definedName name="hatiC">INDIRECT(①くり下がりなし!$AA$50)</definedName>
    <definedName name="hatiE" localSheetId="1">INDIRECT(②一位・十位くり下がり!$Z$50)</definedName>
    <definedName name="hatiE" localSheetId="2">INDIRECT(③連続くり下がり!$Z$50)</definedName>
    <definedName name="hatiE" localSheetId="3">INDIRECT(④ひかれる数十位０!$Z$50)</definedName>
    <definedName name="hatiE" localSheetId="4">INDIRECT('⑤何00－X'!$Z$50)</definedName>
    <definedName name="hatiE" localSheetId="6">INDIRECT(⑦ミックス!$Z$50)</definedName>
    <definedName name="hatiE">INDIRECT(①くり下がりなし!$Z$50)</definedName>
    <definedName name="Hgo" localSheetId="5">INDIRECT('⑥1000－X'!$AC$47)</definedName>
    <definedName name="Hhati" localSheetId="5">INDIRECT('⑥1000－X'!$AC$50)</definedName>
    <definedName name="Hiti" localSheetId="5">INDIRECT('⑥1000－X'!$AC$43)</definedName>
    <definedName name="Hju" localSheetId="5">INDIRECT('⑥1000－X'!$AC$52)</definedName>
    <definedName name="Hjuiti" localSheetId="5">INDIRECT('⑥1000－X'!$AC$53)</definedName>
    <definedName name="Hjuni" localSheetId="5">INDIRECT('⑥1000－X'!$AC$54)</definedName>
    <definedName name="Hku" localSheetId="5">INDIRECT('⑥1000－X'!$AC$51)</definedName>
    <definedName name="Hnana" localSheetId="5">INDIRECT('⑥1000－X'!$AC$49)</definedName>
    <definedName name="Hni" localSheetId="5">INDIRECT('⑥1000－X'!$AC$44)</definedName>
    <definedName name="Hroku" localSheetId="5">INDIRECT('⑥1000－X'!$AC$48)</definedName>
    <definedName name="Hsan" localSheetId="5">INDIRECT('⑥1000－X'!$AC$45)</definedName>
    <definedName name="Hyon" localSheetId="5">INDIRECT('⑥1000－X'!$AC$46)</definedName>
    <definedName name="itiB" localSheetId="1">INDIRECT(②一位・十位くり下がり!$AB$43)</definedName>
    <definedName name="itiB" localSheetId="2">INDIRECT(③連続くり下がり!$AB$43)</definedName>
    <definedName name="itiB" localSheetId="3">INDIRECT(④ひかれる数十位０!$AB$43)</definedName>
    <definedName name="itiB" localSheetId="4">INDIRECT('⑤何00－X'!$AB$43)</definedName>
    <definedName name="itiB" localSheetId="6">INDIRECT(⑦ミックス!$AB$43)</definedName>
    <definedName name="itiB">INDIRECT(①くり下がりなし!$AB$43)</definedName>
    <definedName name="itiC" localSheetId="1">INDIRECT(②一位・十位くり下がり!$AA$43)</definedName>
    <definedName name="itiC" localSheetId="2">INDIRECT(③連続くり下がり!$AA$43)</definedName>
    <definedName name="itiC" localSheetId="3">INDIRECT(④ひかれる数十位０!$AA$43)</definedName>
    <definedName name="itiC" localSheetId="4">INDIRECT('⑤何00－X'!$AA$43)</definedName>
    <definedName name="itiC" localSheetId="6">INDIRECT(⑦ミックス!$AA$43)</definedName>
    <definedName name="itiC">INDIRECT(①くり下がりなし!$AA$43)</definedName>
    <definedName name="itiE" localSheetId="1">INDIRECT(②一位・十位くり下がり!$Z$43)</definedName>
    <definedName name="itiE" localSheetId="2">INDIRECT(③連続くり下がり!$Z$43)</definedName>
    <definedName name="itiE" localSheetId="3">INDIRECT(④ひかれる数十位０!$Z$43)</definedName>
    <definedName name="itiE" localSheetId="4">INDIRECT('⑤何00－X'!$Z$43)</definedName>
    <definedName name="itiE" localSheetId="6">INDIRECT(⑦ミックス!$Z$43)</definedName>
    <definedName name="itiE">INDIRECT(①くり下がりなし!$Z$43)</definedName>
    <definedName name="juuB" localSheetId="1">INDIRECT(②一位・十位くり下がり!$AB$52)</definedName>
    <definedName name="juuB" localSheetId="2">INDIRECT(③連続くり下がり!$AB$52)</definedName>
    <definedName name="juuB" localSheetId="3">INDIRECT(④ひかれる数十位０!$AB$52)</definedName>
    <definedName name="juuB" localSheetId="4">INDIRECT('⑤何00－X'!$AB$52)</definedName>
    <definedName name="juuB" localSheetId="6">INDIRECT(⑦ミックス!$AB$52)</definedName>
    <definedName name="juuB">INDIRECT(①くり下がりなし!$AB$52)</definedName>
    <definedName name="juuC" localSheetId="1">INDIRECT(②一位・十位くり下がり!$AA$52)</definedName>
    <definedName name="juuC" localSheetId="2">INDIRECT(③連続くり下がり!$AA$52)</definedName>
    <definedName name="juuC" localSheetId="3">INDIRECT(④ひかれる数十位０!$AA$52)</definedName>
    <definedName name="juuC" localSheetId="4">INDIRECT('⑤何00－X'!$AA$52)</definedName>
    <definedName name="juuC" localSheetId="6">INDIRECT(⑦ミックス!$AA$52)</definedName>
    <definedName name="juuC">INDIRECT(①くり下がりなし!$AA$52)</definedName>
    <definedName name="juuE" localSheetId="1">INDIRECT(②一位・十位くり下がり!$Z$52)</definedName>
    <definedName name="juuE" localSheetId="2">INDIRECT(③連続くり下がり!$Z$52)</definedName>
    <definedName name="juuE" localSheetId="3">INDIRECT(④ひかれる数十位０!$Z$52)</definedName>
    <definedName name="juuE" localSheetId="4">INDIRECT('⑤何00－X'!$Z$52)</definedName>
    <definedName name="juuE" localSheetId="6">INDIRECT(⑦ミックス!$Z$52)</definedName>
    <definedName name="juuE">INDIRECT(①くり下がりなし!$Z$52)</definedName>
    <definedName name="juuitiB" localSheetId="1">INDIRECT(②一位・十位くり下がり!$AB$53)</definedName>
    <definedName name="juuitiB" localSheetId="2">INDIRECT(③連続くり下がり!$AB$53)</definedName>
    <definedName name="juuitiB" localSheetId="3">INDIRECT(④ひかれる数十位０!$AB$53)</definedName>
    <definedName name="juuitiB" localSheetId="4">INDIRECT('⑤何00－X'!$AB$53)</definedName>
    <definedName name="juuitiB" localSheetId="6">INDIRECT(⑦ミックス!$AB$53)</definedName>
    <definedName name="juuitiB">INDIRECT(①くり下がりなし!$AB$53)</definedName>
    <definedName name="juuitiC" localSheetId="1">INDIRECT(②一位・十位くり下がり!$AA$53)</definedName>
    <definedName name="juuitiC" localSheetId="2">INDIRECT(③連続くり下がり!$AA$53)</definedName>
    <definedName name="juuitiC" localSheetId="3">INDIRECT(④ひかれる数十位０!$AA$53)</definedName>
    <definedName name="juuitiC" localSheetId="4">INDIRECT('⑤何00－X'!$AA$53)</definedName>
    <definedName name="juuitiC" localSheetId="6">INDIRECT(⑦ミックス!$AA$53)</definedName>
    <definedName name="juuitiC">INDIRECT(①くり下がりなし!$AA$53)</definedName>
    <definedName name="juuitiE" localSheetId="1">INDIRECT(②一位・十位くり下がり!$Z$53)</definedName>
    <definedName name="juuitiE" localSheetId="2">INDIRECT(③連続くり下がり!$Z$53)</definedName>
    <definedName name="juuitiE" localSheetId="3">INDIRECT(④ひかれる数十位０!$Z$53)</definedName>
    <definedName name="juuitiE" localSheetId="4">INDIRECT('⑤何00－X'!$Z$53)</definedName>
    <definedName name="juuitiE" localSheetId="6">INDIRECT(⑦ミックス!$Z$53)</definedName>
    <definedName name="juuitiE">INDIRECT(①くり下がりなし!$Z$53)</definedName>
    <definedName name="juuniB" localSheetId="1">INDIRECT(②一位・十位くり下がり!$AB$54)</definedName>
    <definedName name="juuniB" localSheetId="2">INDIRECT(③連続くり下がり!$AB$54)</definedName>
    <definedName name="juuniB" localSheetId="3">INDIRECT(④ひかれる数十位０!$AB$54)</definedName>
    <definedName name="juuniB" localSheetId="4">INDIRECT('⑤何00－X'!$AB$54)</definedName>
    <definedName name="juuniB" localSheetId="6">INDIRECT(⑦ミックス!$AB$54)</definedName>
    <definedName name="juuniB">INDIRECT(①くり下がりなし!$AB$54)</definedName>
    <definedName name="juuniC" localSheetId="1">INDIRECT(②一位・十位くり下がり!$AA$54)</definedName>
    <definedName name="juuniC" localSheetId="2">INDIRECT(③連続くり下がり!$AA$54)</definedName>
    <definedName name="juuniC" localSheetId="3">INDIRECT(④ひかれる数十位０!$AA$54)</definedName>
    <definedName name="juuniC" localSheetId="4">INDIRECT('⑤何00－X'!$AA$54)</definedName>
    <definedName name="juuniC" localSheetId="6">INDIRECT(⑦ミックス!$AA$54)</definedName>
    <definedName name="juuniC">INDIRECT(①くり下がりなし!$AA$54)</definedName>
    <definedName name="juuniE" localSheetId="1">INDIRECT(②一位・十位くり下がり!$Z$54)</definedName>
    <definedName name="juuniE" localSheetId="2">INDIRECT(③連続くり下がり!$Z$54)</definedName>
    <definedName name="juuniE" localSheetId="3">INDIRECT(④ひかれる数十位０!$Z$54)</definedName>
    <definedName name="juuniE" localSheetId="4">INDIRECT('⑤何00－X'!$Z$54)</definedName>
    <definedName name="juuniE" localSheetId="6">INDIRECT(⑦ミックス!$Z$54)</definedName>
    <definedName name="juuniE">INDIRECT(①くり下がりなし!$Z$54)</definedName>
    <definedName name="kuB" localSheetId="1">INDIRECT(②一位・十位くり下がり!$AB$51)</definedName>
    <definedName name="kuB" localSheetId="2">INDIRECT(③連続くり下がり!$AB$51)</definedName>
    <definedName name="kuB" localSheetId="3">INDIRECT(④ひかれる数十位０!$AB$51)</definedName>
    <definedName name="kuB" localSheetId="4">INDIRECT('⑤何00－X'!$AB$51)</definedName>
    <definedName name="kuB" localSheetId="6">INDIRECT(⑦ミックス!$AB$51)</definedName>
    <definedName name="kuB">INDIRECT(①くり下がりなし!$AB$51)</definedName>
    <definedName name="kuC" localSheetId="1">INDIRECT(②一位・十位くり下がり!$AA$51)</definedName>
    <definedName name="kuC" localSheetId="2">INDIRECT(③連続くり下がり!$AA$51)</definedName>
    <definedName name="kuC" localSheetId="3">INDIRECT(④ひかれる数十位０!$AA$51)</definedName>
    <definedName name="kuC" localSheetId="4">INDIRECT('⑤何00－X'!$AA$51)</definedName>
    <definedName name="kuC" localSheetId="6">INDIRECT(⑦ミックス!$AA$51)</definedName>
    <definedName name="kuC">INDIRECT(①くり下がりなし!$AA$51)</definedName>
    <definedName name="kuE" localSheetId="1">INDIRECT(②一位・十位くり下がり!$Z$51)</definedName>
    <definedName name="kuE" localSheetId="2">INDIRECT(③連続くり下がり!$Z$51)</definedName>
    <definedName name="kuE" localSheetId="3">INDIRECT(④ひかれる数十位０!$Z$51)</definedName>
    <definedName name="kuE" localSheetId="4">INDIRECT('⑤何00－X'!$Z$51)</definedName>
    <definedName name="kuE" localSheetId="6">INDIRECT(⑦ミックス!$Z$51)</definedName>
    <definedName name="kuE">INDIRECT(①くり下がりなし!$Z$51)</definedName>
    <definedName name="niB" localSheetId="1">INDIRECT(②一位・十位くり下がり!$AB$44)</definedName>
    <definedName name="niB" localSheetId="2">INDIRECT(③連続くり下がり!$AB$44)</definedName>
    <definedName name="niB" localSheetId="3">INDIRECT(④ひかれる数十位０!$AB$44)</definedName>
    <definedName name="niB" localSheetId="4">INDIRECT('⑤何00－X'!$AB$44)</definedName>
    <definedName name="niB" localSheetId="6">INDIRECT(⑦ミックス!$AB$44)</definedName>
    <definedName name="niB">INDIRECT(①くり下がりなし!$AB$44)</definedName>
    <definedName name="niC" localSheetId="1">INDIRECT(②一位・十位くり下がり!$AA$44)</definedName>
    <definedName name="niC" localSheetId="2">INDIRECT(③連続くり下がり!$AA$44)</definedName>
    <definedName name="niC" localSheetId="3">INDIRECT(④ひかれる数十位０!$AA$44)</definedName>
    <definedName name="niC" localSheetId="4">INDIRECT('⑤何00－X'!$AA$44)</definedName>
    <definedName name="niC" localSheetId="6">INDIRECT(⑦ミックス!$AA$44)</definedName>
    <definedName name="niC">INDIRECT(①くり下がりなし!$AA$44)</definedName>
    <definedName name="niE" localSheetId="1">INDIRECT(②一位・十位くり下がり!$Z$44)</definedName>
    <definedName name="niE" localSheetId="2">INDIRECT(③連続くり下がり!$Z$44)</definedName>
    <definedName name="niE" localSheetId="3">INDIRECT(④ひかれる数十位０!$Z$44)</definedName>
    <definedName name="niE" localSheetId="4">INDIRECT('⑤何00－X'!$Z$44)</definedName>
    <definedName name="niE" localSheetId="6">INDIRECT(⑦ミックス!$Z$44)</definedName>
    <definedName name="niE">INDIRECT(①くり下がりなし!$Z$44)</definedName>
    <definedName name="NO">'⑥1000－X'!$W$44</definedName>
    <definedName name="nono" localSheetId="1">②一位・十位くり下がり!$T$40</definedName>
    <definedName name="nono" localSheetId="2">③連続くり下がり!$T$40</definedName>
    <definedName name="nono" localSheetId="3">④ひかれる数十位０!$T$40</definedName>
    <definedName name="nono" localSheetId="4">'⑤何00－X'!$T$40</definedName>
    <definedName name="nono" localSheetId="6">⑦ミックス!$T$40</definedName>
    <definedName name="nono">①くり下がりなし!$T$40</definedName>
    <definedName name="OK">'⑥1000－X'!$W$43</definedName>
    <definedName name="okok" localSheetId="1">②一位・十位くり下がり!$T$39</definedName>
    <definedName name="okok" localSheetId="2">③連続くり下がり!$T$39</definedName>
    <definedName name="okok" localSheetId="3">④ひかれる数十位０!$T$39</definedName>
    <definedName name="okok" localSheetId="4">'⑤何00－X'!$T$39</definedName>
    <definedName name="okok" localSheetId="6">⑦ミックス!$T$39</definedName>
    <definedName name="okok">①くり下がりなし!$T$39</definedName>
    <definedName name="_xlnm.Print_Area" localSheetId="0">①くり下がりなし!$A$1:$R$54</definedName>
    <definedName name="_xlnm.Print_Area" localSheetId="1">②一位・十位くり下がり!$A$1:$R$54</definedName>
    <definedName name="_xlnm.Print_Area" localSheetId="2">③連続くり下がり!$A$1:$R$54</definedName>
    <definedName name="_xlnm.Print_Area" localSheetId="3">④ひかれる数十位０!$A$1:$R$54</definedName>
    <definedName name="_xlnm.Print_Area" localSheetId="4">'⑤何00－X'!$A$1:$R$54</definedName>
    <definedName name="_xlnm.Print_Area" localSheetId="5">'⑥1000－X'!$A$1:$U$54</definedName>
    <definedName name="_xlnm.Print_Area" localSheetId="6">⑦ミックス!$A$1:$R$54</definedName>
    <definedName name="rokuB" localSheetId="1">INDIRECT(②一位・十位くり下がり!$AB$48)</definedName>
    <definedName name="rokuB" localSheetId="2">INDIRECT(③連続くり下がり!$AB$48)</definedName>
    <definedName name="rokuB" localSheetId="3">INDIRECT(④ひかれる数十位０!$AB$48)</definedName>
    <definedName name="rokuB" localSheetId="4">INDIRECT('⑤何00－X'!$AB$48)</definedName>
    <definedName name="rokuB" localSheetId="6">INDIRECT(⑦ミックス!$AB$48)</definedName>
    <definedName name="rokuB">INDIRECT(①くり下がりなし!$AB$48)</definedName>
    <definedName name="rokuC" localSheetId="1">INDIRECT(②一位・十位くり下がり!$AA$48)</definedName>
    <definedName name="rokuC" localSheetId="2">INDIRECT(③連続くり下がり!$AA$48)</definedName>
    <definedName name="rokuC" localSheetId="3">INDIRECT(④ひかれる数十位０!$AA$48)</definedName>
    <definedName name="rokuC" localSheetId="4">INDIRECT('⑤何00－X'!$AA$48)</definedName>
    <definedName name="rokuC" localSheetId="6">INDIRECT(⑦ミックス!$AA$48)</definedName>
    <definedName name="rokuC">INDIRECT(①くり下がりなし!$AA$48)</definedName>
    <definedName name="rokuE" localSheetId="1">INDIRECT(②一位・十位くり下がり!$Z$48)</definedName>
    <definedName name="rokuE" localSheetId="2">INDIRECT(③連続くり下がり!$Z$48)</definedName>
    <definedName name="rokuE" localSheetId="3">INDIRECT(④ひかれる数十位０!$Z$48)</definedName>
    <definedName name="rokuE" localSheetId="4">INDIRECT('⑤何00－X'!$Z$48)</definedName>
    <definedName name="rokuE" localSheetId="6">INDIRECT(⑦ミックス!$Z$48)</definedName>
    <definedName name="rokuE">INDIRECT(①くり下がりなし!$Z$48)</definedName>
    <definedName name="sanB" localSheetId="1">INDIRECT(②一位・十位くり下がり!$AB$45)</definedName>
    <definedName name="sanB" localSheetId="2">INDIRECT(③連続くり下がり!$AB$45)</definedName>
    <definedName name="sanB" localSheetId="3">INDIRECT(④ひかれる数十位０!$AB$45)</definedName>
    <definedName name="sanB" localSheetId="4">INDIRECT('⑤何00－X'!$AB$45)</definedName>
    <definedName name="sanB" localSheetId="6">INDIRECT(⑦ミックス!$AB$45)</definedName>
    <definedName name="sanB">INDIRECT(①くり下がりなし!$AB$45)</definedName>
    <definedName name="sanC" localSheetId="1">INDIRECT(②一位・十位くり下がり!$AA$45)</definedName>
    <definedName name="sanC" localSheetId="2">INDIRECT(③連続くり下がり!$AA$45)</definedName>
    <definedName name="sanC" localSheetId="3">INDIRECT(④ひかれる数十位０!$AA$45)</definedName>
    <definedName name="sanC" localSheetId="4">INDIRECT('⑤何00－X'!$AA$45)</definedName>
    <definedName name="sanC" localSheetId="6">INDIRECT(⑦ミックス!$AA$45)</definedName>
    <definedName name="sanC">INDIRECT(①くり下がりなし!$AA$45)</definedName>
    <definedName name="sanE" localSheetId="1">INDIRECT(②一位・十位くり下がり!$Z$45)</definedName>
    <definedName name="sanE" localSheetId="2">INDIRECT(③連続くり下がり!$Z$45)</definedName>
    <definedName name="sanE" localSheetId="3">INDIRECT(④ひかれる数十位０!$Z$45)</definedName>
    <definedName name="sanE" localSheetId="4">INDIRECT('⑤何00－X'!$Z$45)</definedName>
    <definedName name="sanE" localSheetId="6">INDIRECT(⑦ミックス!$Z$45)</definedName>
    <definedName name="sanE">INDIRECT(①くり下がりなし!$Z$45)</definedName>
    <definedName name="siB" localSheetId="1">INDIRECT(②一位・十位くり下がり!$AB$46)</definedName>
    <definedName name="siB" localSheetId="2">INDIRECT(③連続くり下がり!$AB$46)</definedName>
    <definedName name="siB" localSheetId="3">INDIRECT(④ひかれる数十位０!$AB$46)</definedName>
    <definedName name="siB" localSheetId="4">INDIRECT('⑤何00－X'!$AB$46)</definedName>
    <definedName name="siB" localSheetId="6">INDIRECT(⑦ミックス!$AB$46)</definedName>
    <definedName name="siB">INDIRECT(①くり下がりなし!$AB$46)</definedName>
    <definedName name="siC" localSheetId="1">INDIRECT(②一位・十位くり下がり!$AA$46)</definedName>
    <definedName name="siC" localSheetId="2">INDIRECT(③連続くり下がり!$AA$46)</definedName>
    <definedName name="siC" localSheetId="3">INDIRECT(④ひかれる数十位０!$AA$46)</definedName>
    <definedName name="siC" localSheetId="4">INDIRECT('⑤何00－X'!$AA$46)</definedName>
    <definedName name="siC" localSheetId="6">INDIRECT(⑦ミックス!$AA$46)</definedName>
    <definedName name="siC">INDIRECT(①くり下がりなし!$AA$46)</definedName>
    <definedName name="siE" localSheetId="1">INDIRECT(②一位・十位くり下がり!$Z$46)</definedName>
    <definedName name="siE" localSheetId="2">INDIRECT(③連続くり下がり!$Z$46)</definedName>
    <definedName name="siE" localSheetId="3">INDIRECT(④ひかれる数十位０!$Z$46)</definedName>
    <definedName name="siE" localSheetId="4">INDIRECT('⑤何00－X'!$Z$46)</definedName>
    <definedName name="siE" localSheetId="6">INDIRECT(⑦ミックス!$Z$46)</definedName>
    <definedName name="siE">INDIRECT(①くり下がりなし!$Z$46)</definedName>
    <definedName name="sitiB" localSheetId="1">INDIRECT(②一位・十位くり下がり!$AB$49)</definedName>
    <definedName name="sitiB" localSheetId="2">INDIRECT(③連続くり下がり!$AB$49)</definedName>
    <definedName name="sitiB" localSheetId="3">INDIRECT(④ひかれる数十位０!$AB$49)</definedName>
    <definedName name="sitiB" localSheetId="4">INDIRECT('⑤何00－X'!$AB$49)</definedName>
    <definedName name="sitiB" localSheetId="6">INDIRECT(⑦ミックス!$AB$49)</definedName>
    <definedName name="sitiB">INDIRECT(①くり下がりなし!$AB$49)</definedName>
    <definedName name="sitiC" localSheetId="1">INDIRECT(②一位・十位くり下がり!$AA$49)</definedName>
    <definedName name="sitiC" localSheetId="2">INDIRECT(③連続くり下がり!$AA$49)</definedName>
    <definedName name="sitiC" localSheetId="3">INDIRECT(④ひかれる数十位０!$AA$49)</definedName>
    <definedName name="sitiC" localSheetId="4">INDIRECT('⑤何00－X'!$AA$49)</definedName>
    <definedName name="sitiC" localSheetId="6">INDIRECT(⑦ミックス!$AA$49)</definedName>
    <definedName name="sitiC">INDIRECT(①くり下がりなし!$AA$49)</definedName>
    <definedName name="sitiE" localSheetId="1">INDIRECT(②一位・十位くり下がり!$Z$49)</definedName>
    <definedName name="sitiE" localSheetId="2">INDIRECT(③連続くり下がり!$Z$49)</definedName>
    <definedName name="sitiE" localSheetId="3">INDIRECT(④ひかれる数十位０!$Z$49)</definedName>
    <definedName name="sitiE" localSheetId="4">INDIRECT('⑤何00－X'!$Z$49)</definedName>
    <definedName name="sitiE" localSheetId="6">INDIRECT(⑦ミックス!$Z$49)</definedName>
    <definedName name="sitiE">INDIRECT(①くり下がりなし!$Z$49)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100" i="7" l="1"/>
  <c r="CG100" i="7"/>
  <c r="CO99" i="7"/>
  <c r="CG99" i="7"/>
  <c r="CO98" i="7"/>
  <c r="CG98" i="7"/>
  <c r="CO97" i="7"/>
  <c r="CG97" i="7"/>
  <c r="CO96" i="7"/>
  <c r="CG96" i="7"/>
  <c r="CO95" i="7"/>
  <c r="CG95" i="7"/>
  <c r="CO94" i="7"/>
  <c r="CG94" i="7"/>
  <c r="CO93" i="7"/>
  <c r="CG93" i="7"/>
  <c r="CO92" i="7"/>
  <c r="CG92" i="7"/>
  <c r="CO91" i="7"/>
  <c r="CG91" i="7"/>
  <c r="CO90" i="7"/>
  <c r="CG90" i="7"/>
  <c r="CO89" i="7"/>
  <c r="CG89" i="7"/>
  <c r="CO88" i="7"/>
  <c r="CG88" i="7"/>
  <c r="CO87" i="7"/>
  <c r="CG87" i="7"/>
  <c r="CO86" i="7"/>
  <c r="CG86" i="7"/>
  <c r="CO85" i="7"/>
  <c r="CG85" i="7"/>
  <c r="CO84" i="7"/>
  <c r="CG84" i="7"/>
  <c r="CO83" i="7"/>
  <c r="CG83" i="7"/>
  <c r="CO82" i="7"/>
  <c r="CG82" i="7"/>
  <c r="CO81" i="7"/>
  <c r="CG81" i="7"/>
  <c r="CO80" i="7"/>
  <c r="CG80" i="7"/>
  <c r="CO79" i="7"/>
  <c r="CG79" i="7"/>
  <c r="CO78" i="7"/>
  <c r="CG78" i="7"/>
  <c r="CO77" i="7"/>
  <c r="CG77" i="7"/>
  <c r="CO76" i="7"/>
  <c r="CG76" i="7"/>
  <c r="CO75" i="7"/>
  <c r="CG75" i="7"/>
  <c r="CO74" i="7"/>
  <c r="CG74" i="7"/>
  <c r="CO73" i="7"/>
  <c r="CG73" i="7"/>
  <c r="CO72" i="7"/>
  <c r="CG72" i="7"/>
  <c r="CO71" i="7"/>
  <c r="CG71" i="7"/>
  <c r="CO70" i="7"/>
  <c r="CG70" i="7"/>
  <c r="CO69" i="7"/>
  <c r="CG69" i="7"/>
  <c r="CO68" i="7"/>
  <c r="CG68" i="7"/>
  <c r="CO67" i="7"/>
  <c r="CG67" i="7"/>
  <c r="CO66" i="7"/>
  <c r="CG66" i="7"/>
  <c r="CO65" i="7"/>
  <c r="CG65" i="7"/>
  <c r="CO64" i="7"/>
  <c r="CG64" i="7"/>
  <c r="CO63" i="7"/>
  <c r="CG63" i="7"/>
  <c r="CO62" i="7"/>
  <c r="CG62" i="7"/>
  <c r="CO61" i="7"/>
  <c r="CG61" i="7"/>
  <c r="CO60" i="7"/>
  <c r="CG60" i="7"/>
  <c r="CO59" i="7"/>
  <c r="CG59" i="7"/>
  <c r="CO58" i="7"/>
  <c r="CG58" i="7"/>
  <c r="CO57" i="7"/>
  <c r="CG57" i="7"/>
  <c r="CO56" i="7"/>
  <c r="CG56" i="7"/>
  <c r="CO55" i="7"/>
  <c r="CG55" i="7"/>
  <c r="CO54" i="7"/>
  <c r="CG54" i="7"/>
  <c r="CO53" i="7"/>
  <c r="CG53" i="7"/>
  <c r="CO52" i="7"/>
  <c r="CG52" i="7"/>
  <c r="N52" i="7"/>
  <c r="H52" i="7"/>
  <c r="B52" i="7"/>
  <c r="CO51" i="7"/>
  <c r="CG51" i="7"/>
  <c r="CO50" i="7"/>
  <c r="CG50" i="7"/>
  <c r="M50" i="7"/>
  <c r="G50" i="7"/>
  <c r="A50" i="7"/>
  <c r="CO49" i="7"/>
  <c r="CG49" i="7"/>
  <c r="CO48" i="7"/>
  <c r="CG48" i="7"/>
  <c r="CO47" i="7"/>
  <c r="CG47" i="7"/>
  <c r="CO46" i="7"/>
  <c r="CG46" i="7"/>
  <c r="N46" i="7"/>
  <c r="H46" i="7"/>
  <c r="B46" i="7"/>
  <c r="CO45" i="7"/>
  <c r="CG45" i="7"/>
  <c r="BY45" i="7"/>
  <c r="CO44" i="7"/>
  <c r="CG44" i="7"/>
  <c r="BY44" i="7"/>
  <c r="M44" i="7"/>
  <c r="G44" i="7"/>
  <c r="A44" i="7"/>
  <c r="CO43" i="7"/>
  <c r="CG43" i="7"/>
  <c r="BY43" i="7"/>
  <c r="CO42" i="7"/>
  <c r="CG42" i="7"/>
  <c r="BY42" i="7"/>
  <c r="CO41" i="7"/>
  <c r="CG41" i="7"/>
  <c r="BY41" i="7"/>
  <c r="CO40" i="7"/>
  <c r="CG40" i="7"/>
  <c r="BY40" i="7"/>
  <c r="AL40" i="7"/>
  <c r="AJ40" i="7"/>
  <c r="AH40" i="7"/>
  <c r="Y40" i="7"/>
  <c r="N40" i="7"/>
  <c r="H40" i="7"/>
  <c r="B40" i="7"/>
  <c r="CO39" i="7"/>
  <c r="CG39" i="7"/>
  <c r="BY39" i="7"/>
  <c r="AL39" i="7"/>
  <c r="AJ39" i="7"/>
  <c r="AH39" i="7"/>
  <c r="Y39" i="7"/>
  <c r="CO38" i="7"/>
  <c r="CG38" i="7"/>
  <c r="BY38" i="7"/>
  <c r="AL38" i="7"/>
  <c r="AJ38" i="7"/>
  <c r="AH38" i="7"/>
  <c r="Y38" i="7"/>
  <c r="M38" i="7"/>
  <c r="G38" i="7"/>
  <c r="A38" i="7"/>
  <c r="CO37" i="7"/>
  <c r="CG37" i="7"/>
  <c r="BY37" i="7"/>
  <c r="AL37" i="7"/>
  <c r="AJ37" i="7"/>
  <c r="AH37" i="7"/>
  <c r="Y37" i="7"/>
  <c r="CO36" i="7"/>
  <c r="CG36" i="7"/>
  <c r="BY36" i="7"/>
  <c r="AL36" i="7"/>
  <c r="AJ36" i="7"/>
  <c r="AH36" i="7"/>
  <c r="Y36" i="7"/>
  <c r="CO35" i="7"/>
  <c r="CG35" i="7"/>
  <c r="BY35" i="7"/>
  <c r="AL35" i="7"/>
  <c r="AJ35" i="7"/>
  <c r="AH35" i="7"/>
  <c r="Y35" i="7"/>
  <c r="CO34" i="7"/>
  <c r="CG34" i="7"/>
  <c r="BY34" i="7"/>
  <c r="AL34" i="7"/>
  <c r="AJ34" i="7"/>
  <c r="AH34" i="7"/>
  <c r="Y34" i="7"/>
  <c r="N34" i="7"/>
  <c r="H34" i="7"/>
  <c r="B34" i="7"/>
  <c r="CO33" i="7"/>
  <c r="CG33" i="7"/>
  <c r="BY33" i="7"/>
  <c r="AL33" i="7"/>
  <c r="AJ33" i="7"/>
  <c r="AH33" i="7"/>
  <c r="Y33" i="7"/>
  <c r="CO32" i="7"/>
  <c r="CG32" i="7"/>
  <c r="BY32" i="7"/>
  <c r="AL32" i="7"/>
  <c r="AJ32" i="7"/>
  <c r="AH32" i="7"/>
  <c r="Y32" i="7"/>
  <c r="M32" i="7"/>
  <c r="G32" i="7"/>
  <c r="A32" i="7"/>
  <c r="CO31" i="7"/>
  <c r="CG31" i="7"/>
  <c r="BY31" i="7"/>
  <c r="AL31" i="7"/>
  <c r="AJ31" i="7"/>
  <c r="AH31" i="7"/>
  <c r="Y31" i="7"/>
  <c r="CO30" i="7"/>
  <c r="CG30" i="7"/>
  <c r="BY30" i="7"/>
  <c r="AL30" i="7"/>
  <c r="AJ30" i="7"/>
  <c r="AH30" i="7"/>
  <c r="Y30" i="7"/>
  <c r="CO29" i="7"/>
  <c r="CG29" i="7"/>
  <c r="BY29" i="7"/>
  <c r="AL29" i="7"/>
  <c r="AJ29" i="7"/>
  <c r="AH29" i="7"/>
  <c r="Y29" i="7"/>
  <c r="F29" i="7"/>
  <c r="B29" i="7"/>
  <c r="CO28" i="7"/>
  <c r="CG28" i="7"/>
  <c r="BY28" i="7"/>
  <c r="AD28" i="7"/>
  <c r="Z28" i="7"/>
  <c r="Q28" i="7"/>
  <c r="A28" i="7"/>
  <c r="CO27" i="7"/>
  <c r="CG27" i="7"/>
  <c r="BY27" i="7"/>
  <c r="CO26" i="7"/>
  <c r="CG26" i="7"/>
  <c r="BY26" i="7"/>
  <c r="CO25" i="7"/>
  <c r="CG25" i="7"/>
  <c r="BY25" i="7"/>
  <c r="CO24" i="7"/>
  <c r="CG24" i="7"/>
  <c r="BY24" i="7"/>
  <c r="CO23" i="7"/>
  <c r="CG23" i="7"/>
  <c r="BY23" i="7"/>
  <c r="CO22" i="7"/>
  <c r="CG22" i="7"/>
  <c r="BY22" i="7"/>
  <c r="CO21" i="7"/>
  <c r="CG21" i="7"/>
  <c r="BY21" i="7"/>
  <c r="CO20" i="7"/>
  <c r="CG20" i="7"/>
  <c r="BY20" i="7"/>
  <c r="CO19" i="7"/>
  <c r="CG19" i="7"/>
  <c r="BY19" i="7"/>
  <c r="CO18" i="7"/>
  <c r="CG18" i="7"/>
  <c r="BY18" i="7"/>
  <c r="CO17" i="7"/>
  <c r="CG17" i="7"/>
  <c r="BY17" i="7"/>
  <c r="CO16" i="7"/>
  <c r="CG16" i="7"/>
  <c r="BY16" i="7"/>
  <c r="CO15" i="7"/>
  <c r="CG15" i="7"/>
  <c r="BY15" i="7"/>
  <c r="CO14" i="7"/>
  <c r="CG14" i="7"/>
  <c r="BY14" i="7"/>
  <c r="CO13" i="7"/>
  <c r="CG13" i="7"/>
  <c r="BY13" i="7"/>
  <c r="CO12" i="7"/>
  <c r="CG12" i="7"/>
  <c r="BY12" i="7"/>
  <c r="CO11" i="7"/>
  <c r="CG11" i="7"/>
  <c r="BY11" i="7"/>
  <c r="CO10" i="7"/>
  <c r="CG10" i="7"/>
  <c r="BY10" i="7"/>
  <c r="CO9" i="7"/>
  <c r="CG9" i="7"/>
  <c r="BY9" i="7"/>
  <c r="CO8" i="7"/>
  <c r="CG8" i="7"/>
  <c r="BY8" i="7"/>
  <c r="CO7" i="7"/>
  <c r="CG7" i="7"/>
  <c r="BY7" i="7"/>
  <c r="CO6" i="7"/>
  <c r="CG6" i="7"/>
  <c r="BY6" i="7"/>
  <c r="CO5" i="7"/>
  <c r="CG5" i="7"/>
  <c r="BY5" i="7"/>
  <c r="CO4" i="7"/>
  <c r="CG4" i="7"/>
  <c r="BY4" i="7"/>
  <c r="CO3" i="7"/>
  <c r="CG3" i="7"/>
  <c r="BY3" i="7"/>
  <c r="CO2" i="7"/>
  <c r="CG2" i="7"/>
  <c r="BY2" i="7"/>
  <c r="CO1" i="7"/>
  <c r="CG1" i="7"/>
  <c r="BY1" i="7"/>
  <c r="CH6" i="7" l="1"/>
  <c r="AQ7" i="7" s="1"/>
  <c r="AA7" i="7" s="1"/>
  <c r="P12" i="7" s="1"/>
  <c r="P39" i="7" s="1"/>
  <c r="CP3" i="7"/>
  <c r="AR4" i="7" s="1"/>
  <c r="AB4" i="7" s="1"/>
  <c r="CP2" i="7"/>
  <c r="BZ4" i="7"/>
  <c r="AP5" i="7" s="1"/>
  <c r="CH18" i="7"/>
  <c r="CH3" i="7"/>
  <c r="AQ4" i="7" s="1"/>
  <c r="AA4" i="7" s="1"/>
  <c r="CP37" i="7"/>
  <c r="BZ3" i="7"/>
  <c r="AP4" i="7" s="1"/>
  <c r="CP5" i="7"/>
  <c r="AR6" i="7" s="1"/>
  <c r="AB6" i="7" s="1"/>
  <c r="CP6" i="7"/>
  <c r="AR7" i="7" s="1"/>
  <c r="AB7" i="7" s="1"/>
  <c r="BZ5" i="7"/>
  <c r="AT6" i="7" s="1"/>
  <c r="CH33" i="7"/>
  <c r="BZ2" i="7"/>
  <c r="AP3" i="7" s="1"/>
  <c r="CP4" i="7"/>
  <c r="AR5" i="7" s="1"/>
  <c r="AB5" i="7" s="1"/>
  <c r="BZ6" i="7"/>
  <c r="AP7" i="7" s="1"/>
  <c r="CH8" i="7"/>
  <c r="AU9" i="7" s="1"/>
  <c r="AE9" i="7" s="1"/>
  <c r="CH12" i="7"/>
  <c r="AQ13" i="7" s="1"/>
  <c r="AA13" i="7" s="1"/>
  <c r="AV3" i="7"/>
  <c r="AR3" i="7"/>
  <c r="AB3" i="7" s="1"/>
  <c r="BZ42" i="7"/>
  <c r="BZ39" i="7"/>
  <c r="BZ38" i="7"/>
  <c r="BZ35" i="7"/>
  <c r="BZ18" i="7"/>
  <c r="BZ45" i="7"/>
  <c r="CP11" i="7"/>
  <c r="BZ17" i="7"/>
  <c r="BZ22" i="7"/>
  <c r="BZ25" i="7"/>
  <c r="BZ26" i="7"/>
  <c r="CP28" i="7"/>
  <c r="CH35" i="7"/>
  <c r="CP40" i="7"/>
  <c r="CH57" i="7"/>
  <c r="CH61" i="7"/>
  <c r="CH67" i="7"/>
  <c r="CH71" i="7"/>
  <c r="CH75" i="7"/>
  <c r="CH79" i="7"/>
  <c r="CH83" i="7"/>
  <c r="CH87" i="7"/>
  <c r="CH93" i="7"/>
  <c r="CH99" i="7"/>
  <c r="BZ1" i="7"/>
  <c r="CP1" i="7"/>
  <c r="CH7" i="7"/>
  <c r="CH9" i="7"/>
  <c r="BZ11" i="7"/>
  <c r="CP13" i="7"/>
  <c r="CP14" i="7"/>
  <c r="CH16" i="7"/>
  <c r="CH17" i="7"/>
  <c r="CP19" i="7"/>
  <c r="CH21" i="7"/>
  <c r="CH22" i="7"/>
  <c r="CH25" i="7"/>
  <c r="BZ27" i="7"/>
  <c r="BZ28" i="7"/>
  <c r="CH29" i="7"/>
  <c r="CP30" i="7"/>
  <c r="CP32" i="7"/>
  <c r="BZ34" i="7"/>
  <c r="BZ36" i="7"/>
  <c r="CH39" i="7"/>
  <c r="BZ40" i="7"/>
  <c r="CP41" i="7"/>
  <c r="BZ44" i="7"/>
  <c r="CP52" i="7"/>
  <c r="CP51" i="7"/>
  <c r="CP46" i="7"/>
  <c r="CP42" i="7"/>
  <c r="CP39" i="7"/>
  <c r="CP38" i="7"/>
  <c r="CP35" i="7"/>
  <c r="CP18" i="7"/>
  <c r="CP47" i="7"/>
  <c r="CH15" i="7"/>
  <c r="CH19" i="7"/>
  <c r="CP24" i="7"/>
  <c r="BZ29" i="7"/>
  <c r="CP31" i="7"/>
  <c r="CP34" i="7"/>
  <c r="CP45" i="7"/>
  <c r="CH59" i="7"/>
  <c r="CH63" i="7"/>
  <c r="CH69" i="7"/>
  <c r="CH73" i="7"/>
  <c r="CH77" i="7"/>
  <c r="CH81" i="7"/>
  <c r="CH85" i="7"/>
  <c r="CH89" i="7"/>
  <c r="CH95" i="7"/>
  <c r="CH97" i="7"/>
  <c r="CH52" i="7"/>
  <c r="CH47" i="7"/>
  <c r="CH43" i="7"/>
  <c r="CH41" i="7"/>
  <c r="CH24" i="7"/>
  <c r="CH48" i="7"/>
  <c r="CP9" i="7"/>
  <c r="CH10" i="7"/>
  <c r="CP12" i="7"/>
  <c r="BZ13" i="7"/>
  <c r="BZ14" i="7"/>
  <c r="CP15" i="7"/>
  <c r="CP16" i="7"/>
  <c r="BZ19" i="7"/>
  <c r="CP20" i="7"/>
  <c r="CP21" i="7"/>
  <c r="CH23" i="7"/>
  <c r="BZ24" i="7"/>
  <c r="CH26" i="7"/>
  <c r="CH27" i="7"/>
  <c r="CP29" i="7"/>
  <c r="BZ30" i="7"/>
  <c r="BZ31" i="7"/>
  <c r="CP33" i="7"/>
  <c r="CH34" i="7"/>
  <c r="BZ37" i="7"/>
  <c r="CH38" i="7"/>
  <c r="CP50" i="7"/>
  <c r="BZ10" i="7"/>
  <c r="CH14" i="7"/>
  <c r="CH20" i="7"/>
  <c r="BZ23" i="7"/>
  <c r="CP27" i="7"/>
  <c r="CH30" i="7"/>
  <c r="CH32" i="7"/>
  <c r="CP36" i="7"/>
  <c r="CH55" i="7"/>
  <c r="CH65" i="7"/>
  <c r="CH91" i="7"/>
  <c r="CH1" i="7"/>
  <c r="CH2" i="7"/>
  <c r="CH4" i="7"/>
  <c r="CH5" i="7"/>
  <c r="BZ7" i="7"/>
  <c r="CP7" i="7"/>
  <c r="BZ8" i="7"/>
  <c r="CP8" i="7"/>
  <c r="BZ9" i="7"/>
  <c r="CP10" i="7"/>
  <c r="CH11" i="7"/>
  <c r="BZ12" i="7"/>
  <c r="CH13" i="7"/>
  <c r="BZ15" i="7"/>
  <c r="BZ16" i="7"/>
  <c r="CP17" i="7"/>
  <c r="BZ20" i="7"/>
  <c r="BZ21" i="7"/>
  <c r="CP22" i="7"/>
  <c r="CP23" i="7"/>
  <c r="CP25" i="7"/>
  <c r="CP26" i="7"/>
  <c r="CH28" i="7"/>
  <c r="CH31" i="7"/>
  <c r="BZ32" i="7"/>
  <c r="BZ33" i="7"/>
  <c r="CH36" i="7"/>
  <c r="CH37" i="7"/>
  <c r="CH40" i="7"/>
  <c r="BZ41" i="7"/>
  <c r="CH42" i="7"/>
  <c r="CP43" i="7"/>
  <c r="CP44" i="7"/>
  <c r="BZ43" i="7"/>
  <c r="CH46" i="7"/>
  <c r="CP55" i="7"/>
  <c r="CP57" i="7"/>
  <c r="CP59" i="7"/>
  <c r="CP61" i="7"/>
  <c r="CP63" i="7"/>
  <c r="CP65" i="7"/>
  <c r="CP67" i="7"/>
  <c r="CP69" i="7"/>
  <c r="CP71" i="7"/>
  <c r="CP73" i="7"/>
  <c r="CP75" i="7"/>
  <c r="CP77" i="7"/>
  <c r="CP79" i="7"/>
  <c r="CP81" i="7"/>
  <c r="CP83" i="7"/>
  <c r="CP85" i="7"/>
  <c r="CP87" i="7"/>
  <c r="CP89" i="7"/>
  <c r="CP91" i="7"/>
  <c r="CP93" i="7"/>
  <c r="CP95" i="7"/>
  <c r="CP97" i="7"/>
  <c r="CP99" i="7"/>
  <c r="CH45" i="7"/>
  <c r="CP48" i="7"/>
  <c r="CH49" i="7"/>
  <c r="CP53" i="7"/>
  <c r="CH44" i="7"/>
  <c r="CP49" i="7"/>
  <c r="CH51" i="7"/>
  <c r="CH50" i="7"/>
  <c r="CH54" i="7"/>
  <c r="CH56" i="7"/>
  <c r="CH58" i="7"/>
  <c r="CH60" i="7"/>
  <c r="CH62" i="7"/>
  <c r="CH64" i="7"/>
  <c r="CH66" i="7"/>
  <c r="CH68" i="7"/>
  <c r="CH70" i="7"/>
  <c r="CH72" i="7"/>
  <c r="CH74" i="7"/>
  <c r="CH76" i="7"/>
  <c r="CH78" i="7"/>
  <c r="CH80" i="7"/>
  <c r="CH82" i="7"/>
  <c r="CH84" i="7"/>
  <c r="CH86" i="7"/>
  <c r="CH88" i="7"/>
  <c r="CH90" i="7"/>
  <c r="CH92" i="7"/>
  <c r="CH94" i="7"/>
  <c r="CH96" i="7"/>
  <c r="CH98" i="7"/>
  <c r="CH100" i="7"/>
  <c r="CH53" i="7"/>
  <c r="CP54" i="7"/>
  <c r="CP56" i="7"/>
  <c r="CP58" i="7"/>
  <c r="CP60" i="7"/>
  <c r="CP62" i="7"/>
  <c r="CP64" i="7"/>
  <c r="CP66" i="7"/>
  <c r="CP68" i="7"/>
  <c r="CP70" i="7"/>
  <c r="CP72" i="7"/>
  <c r="CP74" i="7"/>
  <c r="CP76" i="7"/>
  <c r="CP78" i="7"/>
  <c r="CP80" i="7"/>
  <c r="CP82" i="7"/>
  <c r="CP84" i="7"/>
  <c r="CP86" i="7"/>
  <c r="CP88" i="7"/>
  <c r="CP90" i="7"/>
  <c r="CP92" i="7"/>
  <c r="CP94" i="7"/>
  <c r="CP96" i="7"/>
  <c r="CP98" i="7"/>
  <c r="CP100" i="7"/>
  <c r="AT7" i="7" l="1"/>
  <c r="AP6" i="7"/>
  <c r="AA34" i="7"/>
  <c r="BJ48" i="7" s="1"/>
  <c r="BD48" i="7" s="1"/>
  <c r="AT3" i="7"/>
  <c r="AU4" i="7"/>
  <c r="AE4" i="7" s="1"/>
  <c r="AE31" i="7" s="1"/>
  <c r="BK45" i="7" s="1"/>
  <c r="AU7" i="7"/>
  <c r="AE7" i="7" s="1"/>
  <c r="P13" i="7" s="1"/>
  <c r="P40" i="7" s="1"/>
  <c r="AV6" i="7"/>
  <c r="AU13" i="7"/>
  <c r="AE13" i="7" s="1"/>
  <c r="AE40" i="7" s="1"/>
  <c r="BK54" i="7" s="1"/>
  <c r="AV4" i="7"/>
  <c r="AV5" i="7"/>
  <c r="AT4" i="7"/>
  <c r="AQ9" i="7"/>
  <c r="AA9" i="7" s="1"/>
  <c r="J18" i="7" s="1"/>
  <c r="J45" i="7" s="1"/>
  <c r="AT5" i="7"/>
  <c r="AV7" i="7"/>
  <c r="AY7" i="7"/>
  <c r="AY4" i="7"/>
  <c r="AR11" i="7"/>
  <c r="AB11" i="7" s="1"/>
  <c r="AV11" i="7"/>
  <c r="AT11" i="7"/>
  <c r="AP11" i="7"/>
  <c r="AQ8" i="7"/>
  <c r="AA8" i="7" s="1"/>
  <c r="AU8" i="7"/>
  <c r="AE8" i="7" s="1"/>
  <c r="AB30" i="7"/>
  <c r="BP44" i="7" s="1"/>
  <c r="K6" i="7"/>
  <c r="K33" i="7" s="1"/>
  <c r="AT10" i="7"/>
  <c r="AP10" i="7"/>
  <c r="AP8" i="7"/>
  <c r="AT8" i="7"/>
  <c r="AU2" i="7"/>
  <c r="AE2" i="7" s="1"/>
  <c r="AQ2" i="7"/>
  <c r="AA2" i="7" s="1"/>
  <c r="AU11" i="7"/>
  <c r="AE11" i="7" s="1"/>
  <c r="AQ11" i="7"/>
  <c r="AA11" i="7" s="1"/>
  <c r="AR12" i="7"/>
  <c r="AB12" i="7" s="1"/>
  <c r="AV12" i="7"/>
  <c r="AA40" i="7"/>
  <c r="BJ54" i="7" s="1"/>
  <c r="P24" i="7"/>
  <c r="P51" i="7" s="1"/>
  <c r="Q12" i="7"/>
  <c r="Q39" i="7" s="1"/>
  <c r="AB34" i="7"/>
  <c r="BP48" i="7" s="1"/>
  <c r="AU3" i="7"/>
  <c r="AE3" i="7" s="1"/>
  <c r="AQ3" i="7"/>
  <c r="AA3" i="7" s="1"/>
  <c r="AP13" i="7"/>
  <c r="AT13" i="7"/>
  <c r="AR9" i="7"/>
  <c r="AB9" i="7" s="1"/>
  <c r="AV9" i="7"/>
  <c r="AU6" i="7"/>
  <c r="AE6" i="7" s="1"/>
  <c r="AQ6" i="7"/>
  <c r="AA6" i="7" s="1"/>
  <c r="AR10" i="7"/>
  <c r="AB10" i="7" s="1"/>
  <c r="AV10" i="7"/>
  <c r="AT12" i="7"/>
  <c r="AP12" i="7"/>
  <c r="AV2" i="7"/>
  <c r="AR2" i="7"/>
  <c r="AB2" i="7" s="1"/>
  <c r="AB32" i="7"/>
  <c r="BP46" i="7" s="1"/>
  <c r="E12" i="7"/>
  <c r="E39" i="7" s="1"/>
  <c r="P6" i="7"/>
  <c r="P33" i="7" s="1"/>
  <c r="AA31" i="7"/>
  <c r="BJ45" i="7" s="1"/>
  <c r="AB31" i="7"/>
  <c r="BP45" i="7" s="1"/>
  <c r="Q6" i="7"/>
  <c r="Q33" i="7" s="1"/>
  <c r="AR8" i="7"/>
  <c r="AB8" i="7" s="1"/>
  <c r="AV8" i="7"/>
  <c r="AV13" i="7"/>
  <c r="AR13" i="7"/>
  <c r="AB13" i="7" s="1"/>
  <c r="AQ12" i="7"/>
  <c r="AA12" i="7" s="1"/>
  <c r="AU12" i="7"/>
  <c r="AE12" i="7" s="1"/>
  <c r="AT9" i="7"/>
  <c r="AP9" i="7"/>
  <c r="AU5" i="7"/>
  <c r="AE5" i="7" s="1"/>
  <c r="AQ5" i="7"/>
  <c r="AA5" i="7" s="1"/>
  <c r="AQ10" i="7"/>
  <c r="AA10" i="7" s="1"/>
  <c r="AU10" i="7"/>
  <c r="AE10" i="7" s="1"/>
  <c r="AP2" i="7"/>
  <c r="AT2" i="7"/>
  <c r="AE36" i="7"/>
  <c r="BK50" i="7" s="1"/>
  <c r="J19" i="7"/>
  <c r="J46" i="7" s="1"/>
  <c r="K12" i="7"/>
  <c r="K39" i="7" s="1"/>
  <c r="AB33" i="7"/>
  <c r="BP47" i="7" s="1"/>
  <c r="P7" i="7"/>
  <c r="P34" i="7" s="1"/>
  <c r="BI48" i="7" l="1"/>
  <c r="AE34" i="7"/>
  <c r="BK48" i="7" s="1"/>
  <c r="AK48" i="7" s="1"/>
  <c r="BA7" i="7"/>
  <c r="AF7" i="7" s="1"/>
  <c r="Q13" i="7" s="1"/>
  <c r="Q40" i="7" s="1"/>
  <c r="AA36" i="7"/>
  <c r="BJ50" i="7" s="1"/>
  <c r="BL50" i="7" s="1"/>
  <c r="P25" i="7"/>
  <c r="P52" i="7" s="1"/>
  <c r="BA4" i="7"/>
  <c r="AF4" i="7" s="1"/>
  <c r="Q7" i="7" s="1"/>
  <c r="Q34" i="7" s="1"/>
  <c r="AY5" i="7"/>
  <c r="BA6" i="7"/>
  <c r="AF6" i="7" s="1"/>
  <c r="AF33" i="7" s="1"/>
  <c r="BQ47" i="7" s="1"/>
  <c r="BR47" i="7" s="1"/>
  <c r="AY9" i="7"/>
  <c r="BA2" i="7"/>
  <c r="AF2" i="7" s="1"/>
  <c r="E7" i="7" s="1"/>
  <c r="E34" i="7" s="1"/>
  <c r="AT34" i="7" s="1"/>
  <c r="AY2" i="7"/>
  <c r="AY3" i="7"/>
  <c r="BA8" i="7"/>
  <c r="AF8" i="7" s="1"/>
  <c r="E19" i="7" s="1"/>
  <c r="E46" i="7" s="1"/>
  <c r="BA13" i="7"/>
  <c r="AF13" i="7" s="1"/>
  <c r="AF40" i="7" s="1"/>
  <c r="BQ54" i="7" s="1"/>
  <c r="BA9" i="7"/>
  <c r="AF9" i="7" s="1"/>
  <c r="AF36" i="7" s="1"/>
  <c r="BQ50" i="7" s="1"/>
  <c r="AE32" i="7"/>
  <c r="BK46" i="7" s="1"/>
  <c r="D13" i="7"/>
  <c r="D40" i="7" s="1"/>
  <c r="AY12" i="7"/>
  <c r="AE30" i="7"/>
  <c r="BK44" i="7" s="1"/>
  <c r="J7" i="7"/>
  <c r="J34" i="7" s="1"/>
  <c r="AY11" i="7"/>
  <c r="AE37" i="7"/>
  <c r="BK51" i="7" s="1"/>
  <c r="P19" i="7"/>
  <c r="P46" i="7" s="1"/>
  <c r="AY6" i="7"/>
  <c r="BA12" i="7"/>
  <c r="AF12" i="7" s="1"/>
  <c r="AE33" i="7"/>
  <c r="BK47" i="7" s="1"/>
  <c r="J13" i="7"/>
  <c r="J40" i="7" s="1"/>
  <c r="AY13" i="7"/>
  <c r="AB39" i="7"/>
  <c r="BP53" i="7" s="1"/>
  <c r="K24" i="7"/>
  <c r="K51" i="7" s="1"/>
  <c r="D25" i="7"/>
  <c r="D52" i="7" s="1"/>
  <c r="AE38" i="7"/>
  <c r="BK52" i="7" s="1"/>
  <c r="AY8" i="7"/>
  <c r="BL48" i="7"/>
  <c r="BA11" i="7"/>
  <c r="AF11" i="7" s="1"/>
  <c r="AA39" i="7"/>
  <c r="BJ53" i="7" s="1"/>
  <c r="J24" i="7"/>
  <c r="J51" i="7" s="1"/>
  <c r="AA38" i="7"/>
  <c r="BJ52" i="7" s="1"/>
  <c r="D24" i="7"/>
  <c r="D51" i="7" s="1"/>
  <c r="AA37" i="7"/>
  <c r="BJ51" i="7" s="1"/>
  <c r="P18" i="7"/>
  <c r="P45" i="7" s="1"/>
  <c r="BA5" i="7"/>
  <c r="AF5" i="7" s="1"/>
  <c r="AB29" i="7"/>
  <c r="BP43" i="7" s="1"/>
  <c r="E6" i="7"/>
  <c r="E33" i="7" s="1"/>
  <c r="AT33" i="7" s="1"/>
  <c r="BA3" i="7"/>
  <c r="AF3" i="7" s="1"/>
  <c r="AA29" i="7"/>
  <c r="BJ43" i="7" s="1"/>
  <c r="D6" i="7"/>
  <c r="D33" i="7" s="1"/>
  <c r="AS33" i="7" s="1"/>
  <c r="AY10" i="7"/>
  <c r="AE35" i="7"/>
  <c r="BK49" i="7" s="1"/>
  <c r="D19" i="7"/>
  <c r="D46" i="7" s="1"/>
  <c r="AB40" i="7"/>
  <c r="BP54" i="7" s="1"/>
  <c r="Q24" i="7"/>
  <c r="Q51" i="7" s="1"/>
  <c r="AA33" i="7"/>
  <c r="BJ47" i="7" s="1"/>
  <c r="J12" i="7"/>
  <c r="J39" i="7" s="1"/>
  <c r="AA32" i="7"/>
  <c r="BJ46" i="7" s="1"/>
  <c r="D12" i="7"/>
  <c r="D39" i="7" s="1"/>
  <c r="AE39" i="7"/>
  <c r="BK53" i="7" s="1"/>
  <c r="J25" i="7"/>
  <c r="J52" i="7" s="1"/>
  <c r="E18" i="7"/>
  <c r="E45" i="7" s="1"/>
  <c r="AB35" i="7"/>
  <c r="BP49" i="7" s="1"/>
  <c r="BI45" i="7"/>
  <c r="BD45" i="7"/>
  <c r="AK45" i="7"/>
  <c r="BL45" i="7"/>
  <c r="AB37" i="7"/>
  <c r="BP51" i="7" s="1"/>
  <c r="Q18" i="7"/>
  <c r="Q45" i="7" s="1"/>
  <c r="AB36" i="7"/>
  <c r="BP50" i="7" s="1"/>
  <c r="K18" i="7"/>
  <c r="K45" i="7" s="1"/>
  <c r="AA30" i="7"/>
  <c r="BJ44" i="7" s="1"/>
  <c r="J6" i="7"/>
  <c r="J33" i="7" s="1"/>
  <c r="BI54" i="7"/>
  <c r="BD54" i="7"/>
  <c r="AK54" i="7"/>
  <c r="BL54" i="7"/>
  <c r="AE29" i="7"/>
  <c r="BK43" i="7" s="1"/>
  <c r="D7" i="7"/>
  <c r="D34" i="7" s="1"/>
  <c r="AS34" i="7" s="1"/>
  <c r="BA10" i="7"/>
  <c r="AF10" i="7" s="1"/>
  <c r="D18" i="7"/>
  <c r="D45" i="7" s="1"/>
  <c r="AA35" i="7"/>
  <c r="BJ49" i="7" s="1"/>
  <c r="E24" i="7"/>
  <c r="E51" i="7" s="1"/>
  <c r="AB38" i="7"/>
  <c r="BP52" i="7" s="1"/>
  <c r="BC2" i="7" l="1"/>
  <c r="Z2" i="7" s="1"/>
  <c r="AF34" i="7"/>
  <c r="BQ48" i="7" s="1"/>
  <c r="BR48" i="7" s="1"/>
  <c r="AJ48" i="7" s="1"/>
  <c r="BC7" i="7"/>
  <c r="AD7" i="7" s="1"/>
  <c r="AK7" i="7" s="1"/>
  <c r="AK34" i="7" s="1"/>
  <c r="BI50" i="7"/>
  <c r="AK50" i="7"/>
  <c r="BD50" i="7"/>
  <c r="BC4" i="7"/>
  <c r="Z7" i="7"/>
  <c r="O12" i="7" s="1"/>
  <c r="O39" i="7" s="1"/>
  <c r="AF31" i="7"/>
  <c r="BQ45" i="7" s="1"/>
  <c r="BR45" i="7" s="1"/>
  <c r="BO45" i="7" s="1"/>
  <c r="AF29" i="7"/>
  <c r="BQ43" i="7" s="1"/>
  <c r="BR43" i="7" s="1"/>
  <c r="AD2" i="7"/>
  <c r="AK2" i="7" s="1"/>
  <c r="AK29" i="7" s="1"/>
  <c r="BC6" i="7"/>
  <c r="Z6" i="7" s="1"/>
  <c r="K13" i="7"/>
  <c r="K40" i="7" s="1"/>
  <c r="BC5" i="7"/>
  <c r="Z5" i="7" s="1"/>
  <c r="BC8" i="7"/>
  <c r="Z8" i="7" s="1"/>
  <c r="AF35" i="7"/>
  <c r="BQ49" i="7" s="1"/>
  <c r="BR49" i="7" s="1"/>
  <c r="BO48" i="7"/>
  <c r="BH48" i="7" s="1"/>
  <c r="AB48" i="7" s="1"/>
  <c r="AZ48" i="7"/>
  <c r="Q25" i="7"/>
  <c r="Q52" i="7" s="1"/>
  <c r="BC13" i="7"/>
  <c r="AD13" i="7" s="1"/>
  <c r="BR54" i="7"/>
  <c r="AZ54" i="7" s="1"/>
  <c r="BR50" i="7"/>
  <c r="AG50" i="7" s="1"/>
  <c r="K19" i="7"/>
  <c r="K46" i="7" s="1"/>
  <c r="BC9" i="7"/>
  <c r="BE54" i="7"/>
  <c r="AL54" i="7"/>
  <c r="BL46" i="7"/>
  <c r="BD46" i="7"/>
  <c r="AK46" i="7"/>
  <c r="BI46" i="7"/>
  <c r="AF37" i="7"/>
  <c r="BQ51" i="7" s="1"/>
  <c r="BR51" i="7" s="1"/>
  <c r="Q19" i="7"/>
  <c r="Q46" i="7" s="1"/>
  <c r="BI44" i="7"/>
  <c r="BD44" i="7"/>
  <c r="AK44" i="7"/>
  <c r="BL44" i="7"/>
  <c r="BD47" i="7"/>
  <c r="BI47" i="7"/>
  <c r="BL47" i="7"/>
  <c r="AK47" i="7"/>
  <c r="Z29" i="7"/>
  <c r="AM43" i="7" s="1"/>
  <c r="C6" i="7"/>
  <c r="C33" i="7" s="1"/>
  <c r="AR33" i="7" s="1"/>
  <c r="AI2" i="7"/>
  <c r="AF39" i="7"/>
  <c r="BQ53" i="7" s="1"/>
  <c r="BR53" i="7" s="1"/>
  <c r="K25" i="7"/>
  <c r="K52" i="7" s="1"/>
  <c r="BE50" i="7"/>
  <c r="AL50" i="7"/>
  <c r="BI43" i="7"/>
  <c r="BL43" i="7"/>
  <c r="AK43" i="7"/>
  <c r="BD43" i="7"/>
  <c r="BC10" i="7"/>
  <c r="BL52" i="7"/>
  <c r="BD52" i="7"/>
  <c r="AK52" i="7"/>
  <c r="BI52" i="7"/>
  <c r="AF38" i="7"/>
  <c r="BQ52" i="7" s="1"/>
  <c r="BR52" i="7" s="1"/>
  <c r="E25" i="7"/>
  <c r="E52" i="7" s="1"/>
  <c r="BC11" i="7"/>
  <c r="AF30" i="7"/>
  <c r="BQ44" i="7" s="1"/>
  <c r="BR44" i="7" s="1"/>
  <c r="K7" i="7"/>
  <c r="K34" i="7" s="1"/>
  <c r="BO47" i="7"/>
  <c r="AZ47" i="7"/>
  <c r="AJ47" i="7"/>
  <c r="BD49" i="7"/>
  <c r="AK49" i="7"/>
  <c r="BI49" i="7"/>
  <c r="BL49" i="7"/>
  <c r="BE45" i="7"/>
  <c r="AL45" i="7"/>
  <c r="AV45" i="7"/>
  <c r="E13" i="7"/>
  <c r="E40" i="7" s="1"/>
  <c r="AF32" i="7"/>
  <c r="BQ46" i="7" s="1"/>
  <c r="BR46" i="7" s="1"/>
  <c r="BL51" i="7"/>
  <c r="BI51" i="7"/>
  <c r="AK51" i="7"/>
  <c r="BD51" i="7"/>
  <c r="BC3" i="7"/>
  <c r="BI53" i="7"/>
  <c r="BD53" i="7"/>
  <c r="AK53" i="7"/>
  <c r="BL53" i="7"/>
  <c r="BE48" i="7"/>
  <c r="AL48" i="7"/>
  <c r="AG48" i="7"/>
  <c r="BC12" i="7"/>
  <c r="O13" i="7" l="1"/>
  <c r="O40" i="7" s="1"/>
  <c r="AV48" i="7"/>
  <c r="AD34" i="7"/>
  <c r="AN48" i="7" s="1"/>
  <c r="AI7" i="7"/>
  <c r="AI34" i="7" s="1"/>
  <c r="Z34" i="7"/>
  <c r="AM48" i="7" s="1"/>
  <c r="AG45" i="7"/>
  <c r="AD5" i="7"/>
  <c r="AK5" i="7" s="1"/>
  <c r="AK32" i="7" s="1"/>
  <c r="AI48" i="7"/>
  <c r="AD6" i="7"/>
  <c r="AK6" i="7" s="1"/>
  <c r="AK33" i="7" s="1"/>
  <c r="AJ45" i="7"/>
  <c r="AI45" i="7" s="1"/>
  <c r="AD8" i="7"/>
  <c r="AD35" i="7" s="1"/>
  <c r="AN49" i="7" s="1"/>
  <c r="AZ45" i="7"/>
  <c r="AD4" i="7"/>
  <c r="Z4" i="7"/>
  <c r="C7" i="7"/>
  <c r="C34" i="7" s="1"/>
  <c r="AR34" i="7" s="1"/>
  <c r="BN45" i="7"/>
  <c r="Q32" i="7" s="1"/>
  <c r="BF45" i="7"/>
  <c r="BC45" i="7" s="1"/>
  <c r="AW45" i="7" s="1"/>
  <c r="AU45" i="7" s="1"/>
  <c r="AD29" i="7"/>
  <c r="AN43" i="7" s="1"/>
  <c r="AO43" i="7" s="1"/>
  <c r="AZ50" i="7"/>
  <c r="BN48" i="7"/>
  <c r="Q38" i="7" s="1"/>
  <c r="AG54" i="7"/>
  <c r="AJ54" i="7"/>
  <c r="AI54" i="7" s="1"/>
  <c r="AV54" i="7"/>
  <c r="BO50" i="7"/>
  <c r="BF50" i="7" s="1"/>
  <c r="BC50" i="7" s="1"/>
  <c r="BH45" i="7"/>
  <c r="AB45" i="7" s="1"/>
  <c r="AV50" i="7"/>
  <c r="AJ50" i="7"/>
  <c r="AI50" i="7" s="1"/>
  <c r="AZ49" i="7"/>
  <c r="AJ49" i="7"/>
  <c r="BO49" i="7"/>
  <c r="BN49" i="7" s="1"/>
  <c r="E44" i="7" s="1"/>
  <c r="BF48" i="7"/>
  <c r="BC48" i="7" s="1"/>
  <c r="BO54" i="7"/>
  <c r="BN54" i="7" s="1"/>
  <c r="Q50" i="7" s="1"/>
  <c r="Z13" i="7"/>
  <c r="O24" i="7" s="1"/>
  <c r="O51" i="7" s="1"/>
  <c r="AD9" i="7"/>
  <c r="Z9" i="7"/>
  <c r="BO52" i="7"/>
  <c r="AZ52" i="7"/>
  <c r="AJ52" i="7"/>
  <c r="BO51" i="7"/>
  <c r="AZ51" i="7"/>
  <c r="AJ51" i="7"/>
  <c r="AJ53" i="7"/>
  <c r="AZ53" i="7"/>
  <c r="BO53" i="7"/>
  <c r="Z32" i="7"/>
  <c r="AM46" i="7" s="1"/>
  <c r="C12" i="7"/>
  <c r="C39" i="7" s="1"/>
  <c r="AI5" i="7"/>
  <c r="AD40" i="7"/>
  <c r="AN54" i="7" s="1"/>
  <c r="AK13" i="7"/>
  <c r="AK40" i="7" s="1"/>
  <c r="O25" i="7"/>
  <c r="O52" i="7" s="1"/>
  <c r="AG53" i="7"/>
  <c r="AV53" i="7"/>
  <c r="AL53" i="7"/>
  <c r="BE53" i="7"/>
  <c r="Z3" i="7"/>
  <c r="AD3" i="7"/>
  <c r="AL51" i="7"/>
  <c r="AG51" i="7"/>
  <c r="AV51" i="7"/>
  <c r="BE51" i="7"/>
  <c r="Z11" i="7"/>
  <c r="AD11" i="7"/>
  <c r="AM7" i="7"/>
  <c r="AM34" i="7" s="1"/>
  <c r="BE52" i="7"/>
  <c r="AL52" i="7"/>
  <c r="AV52" i="7"/>
  <c r="AG52" i="7"/>
  <c r="AV43" i="7"/>
  <c r="BE43" i="7"/>
  <c r="AL43" i="7"/>
  <c r="AG43" i="7"/>
  <c r="Z35" i="7"/>
  <c r="AM49" i="7" s="1"/>
  <c r="AI8" i="7"/>
  <c r="C18" i="7"/>
  <c r="C45" i="7" s="1"/>
  <c r="AJ44" i="7"/>
  <c r="BO44" i="7"/>
  <c r="AZ44" i="7"/>
  <c r="AD12" i="7"/>
  <c r="Z12" i="7"/>
  <c r="AJ46" i="7"/>
  <c r="BO46" i="7"/>
  <c r="AZ46" i="7"/>
  <c r="BF47" i="7"/>
  <c r="BN47" i="7"/>
  <c r="K38" i="7" s="1"/>
  <c r="BH47" i="7"/>
  <c r="AB47" i="7" s="1"/>
  <c r="Z33" i="7"/>
  <c r="AM47" i="7" s="1"/>
  <c r="I12" i="7"/>
  <c r="I39" i="7" s="1"/>
  <c r="AI6" i="7"/>
  <c r="BO43" i="7"/>
  <c r="AJ43" i="7"/>
  <c r="AZ43" i="7"/>
  <c r="AV49" i="7"/>
  <c r="AL49" i="7"/>
  <c r="AI49" i="7" s="1"/>
  <c r="BE49" i="7"/>
  <c r="AG49" i="7"/>
  <c r="Z10" i="7"/>
  <c r="AD10" i="7"/>
  <c r="AI29" i="7"/>
  <c r="AM2" i="7"/>
  <c r="AM29" i="7" s="1"/>
  <c r="BE47" i="7"/>
  <c r="AV47" i="7"/>
  <c r="AL47" i="7"/>
  <c r="AI47" i="7" s="1"/>
  <c r="AG47" i="7"/>
  <c r="AG44" i="7"/>
  <c r="BE44" i="7"/>
  <c r="AL44" i="7"/>
  <c r="AV44" i="7"/>
  <c r="AV46" i="7"/>
  <c r="BE46" i="7"/>
  <c r="AL46" i="7"/>
  <c r="AG46" i="7"/>
  <c r="AD32" i="7" l="1"/>
  <c r="AN46" i="7" s="1"/>
  <c r="AK8" i="7"/>
  <c r="AK35" i="7" s="1"/>
  <c r="AO48" i="7"/>
  <c r="AI13" i="7"/>
  <c r="AM13" i="7" s="1"/>
  <c r="AM40" i="7" s="1"/>
  <c r="C13" i="7"/>
  <c r="C40" i="7" s="1"/>
  <c r="C19" i="7"/>
  <c r="C46" i="7" s="1"/>
  <c r="AH48" i="7"/>
  <c r="O38" i="7" s="1"/>
  <c r="AD33" i="7"/>
  <c r="AN47" i="7" s="1"/>
  <c r="AO47" i="7" s="1"/>
  <c r="Z48" i="7"/>
  <c r="I13" i="7"/>
  <c r="I40" i="7" s="1"/>
  <c r="AI44" i="7"/>
  <c r="Z44" i="7" s="1"/>
  <c r="AD31" i="7"/>
  <c r="AN45" i="7" s="1"/>
  <c r="O7" i="7"/>
  <c r="O34" i="7" s="1"/>
  <c r="AK4" i="7"/>
  <c r="AK31" i="7" s="1"/>
  <c r="AI52" i="7"/>
  <c r="Z52" i="7" s="1"/>
  <c r="AI4" i="7"/>
  <c r="Z31" i="7"/>
  <c r="AM45" i="7" s="1"/>
  <c r="O6" i="7"/>
  <c r="O33" i="7" s="1"/>
  <c r="AH45" i="7"/>
  <c r="O32" i="7" s="1"/>
  <c r="Z40" i="7"/>
  <c r="AM54" i="7" s="1"/>
  <c r="AO54" i="7" s="1"/>
  <c r="Z45" i="7"/>
  <c r="BH49" i="7"/>
  <c r="AB49" i="7" s="1"/>
  <c r="AI46" i="7"/>
  <c r="Z46" i="7" s="1"/>
  <c r="BF49" i="7"/>
  <c r="BC49" i="7" s="1"/>
  <c r="BH50" i="7"/>
  <c r="AB50" i="7" s="1"/>
  <c r="BN50" i="7"/>
  <c r="K44" i="7" s="1"/>
  <c r="BF54" i="7"/>
  <c r="BC54" i="7" s="1"/>
  <c r="AW54" i="7" s="1"/>
  <c r="AU54" i="7" s="1"/>
  <c r="BH54" i="7"/>
  <c r="AB54" i="7" s="1"/>
  <c r="AI51" i="7"/>
  <c r="P32" i="7"/>
  <c r="AS48" i="7"/>
  <c r="AW48" i="7"/>
  <c r="AU48" i="7" s="1"/>
  <c r="BA48" i="7"/>
  <c r="AY48" i="7" s="1"/>
  <c r="AR48" i="7" s="1"/>
  <c r="P38" i="7"/>
  <c r="BA45" i="7"/>
  <c r="AY45" i="7" s="1"/>
  <c r="AT45" i="7" s="1"/>
  <c r="P31" i="7" s="1"/>
  <c r="BC47" i="7"/>
  <c r="AS47" i="7" s="1"/>
  <c r="AS45" i="7"/>
  <c r="Z54" i="7"/>
  <c r="AI9" i="7"/>
  <c r="I18" i="7"/>
  <c r="I45" i="7" s="1"/>
  <c r="Z36" i="7"/>
  <c r="AM50" i="7" s="1"/>
  <c r="AH50" i="7" s="1"/>
  <c r="I44" i="7" s="1"/>
  <c r="AD36" i="7"/>
  <c r="AN50" i="7" s="1"/>
  <c r="I19" i="7"/>
  <c r="I46" i="7" s="1"/>
  <c r="AK9" i="7"/>
  <c r="AK36" i="7" s="1"/>
  <c r="E35" i="7"/>
  <c r="AT35" i="7" s="1"/>
  <c r="D35" i="7"/>
  <c r="AS35" i="7" s="1"/>
  <c r="C35" i="7"/>
  <c r="AR35" i="7" s="1"/>
  <c r="BA50" i="7"/>
  <c r="AY50" i="7" s="1"/>
  <c r="AS50" i="7"/>
  <c r="AW50" i="7"/>
  <c r="AU50" i="7" s="1"/>
  <c r="J44" i="7"/>
  <c r="AK12" i="7"/>
  <c r="AK39" i="7" s="1"/>
  <c r="AD39" i="7"/>
  <c r="AN53" i="7" s="1"/>
  <c r="I25" i="7"/>
  <c r="I52" i="7" s="1"/>
  <c r="AO49" i="7"/>
  <c r="AI43" i="7"/>
  <c r="C25" i="7"/>
  <c r="C52" i="7" s="1"/>
  <c r="AK11" i="7"/>
  <c r="AK38" i="7" s="1"/>
  <c r="AD38" i="7"/>
  <c r="AN52" i="7" s="1"/>
  <c r="Z37" i="7"/>
  <c r="AM51" i="7" s="1"/>
  <c r="O18" i="7"/>
  <c r="O45" i="7" s="1"/>
  <c r="AI10" i="7"/>
  <c r="AI32" i="7"/>
  <c r="AM5" i="7"/>
  <c r="AM32" i="7" s="1"/>
  <c r="AH47" i="7"/>
  <c r="I38" i="7" s="1"/>
  <c r="Z47" i="7"/>
  <c r="BF43" i="7"/>
  <c r="BC43" i="7" s="1"/>
  <c r="BN43" i="7"/>
  <c r="BH43" i="7"/>
  <c r="AB43" i="7" s="1"/>
  <c r="BH46" i="7"/>
  <c r="AB46" i="7" s="1"/>
  <c r="BF46" i="7"/>
  <c r="BC46" i="7" s="1"/>
  <c r="BN46" i="7"/>
  <c r="E38" i="7" s="1"/>
  <c r="Z50" i="7"/>
  <c r="C24" i="7"/>
  <c r="C51" i="7" s="1"/>
  <c r="Z38" i="7"/>
  <c r="AM52" i="7" s="1"/>
  <c r="AI11" i="7"/>
  <c r="AI53" i="7"/>
  <c r="AO46" i="7"/>
  <c r="Z49" i="7"/>
  <c r="AH49" i="7"/>
  <c r="C44" i="7" s="1"/>
  <c r="AI33" i="7"/>
  <c r="AM6" i="7"/>
  <c r="AM33" i="7" s="1"/>
  <c r="Z39" i="7"/>
  <c r="AM53" i="7" s="1"/>
  <c r="I24" i="7"/>
  <c r="I51" i="7" s="1"/>
  <c r="AI12" i="7"/>
  <c r="BN44" i="7"/>
  <c r="K32" i="7" s="1"/>
  <c r="BH44" i="7"/>
  <c r="AB44" i="7" s="1"/>
  <c r="BF44" i="7"/>
  <c r="BC44" i="7" s="1"/>
  <c r="AI35" i="7"/>
  <c r="AM8" i="7"/>
  <c r="AM35" i="7" s="1"/>
  <c r="Q41" i="7"/>
  <c r="P41" i="7"/>
  <c r="O41" i="7"/>
  <c r="Z30" i="7"/>
  <c r="AM44" i="7" s="1"/>
  <c r="AI3" i="7"/>
  <c r="I6" i="7"/>
  <c r="I33" i="7" s="1"/>
  <c r="BH51" i="7"/>
  <c r="AB51" i="7" s="1"/>
  <c r="BN51" i="7"/>
  <c r="Q44" i="7" s="1"/>
  <c r="BF51" i="7"/>
  <c r="BC51" i="7" s="1"/>
  <c r="AD37" i="7"/>
  <c r="AN51" i="7" s="1"/>
  <c r="O19" i="7"/>
  <c r="O46" i="7" s="1"/>
  <c r="AK10" i="7"/>
  <c r="AK37" i="7" s="1"/>
  <c r="AI40" i="7"/>
  <c r="I7" i="7"/>
  <c r="I34" i="7" s="1"/>
  <c r="AK3" i="7"/>
  <c r="AK30" i="7" s="1"/>
  <c r="AD30" i="7"/>
  <c r="AN44" i="7" s="1"/>
  <c r="BN53" i="7"/>
  <c r="K50" i="7" s="1"/>
  <c r="BH53" i="7"/>
  <c r="AB53" i="7" s="1"/>
  <c r="BF53" i="7"/>
  <c r="BC53" i="7" s="1"/>
  <c r="BH52" i="7"/>
  <c r="AB52" i="7" s="1"/>
  <c r="BF52" i="7"/>
  <c r="BC52" i="7" s="1"/>
  <c r="BN52" i="7"/>
  <c r="E50" i="7" s="1"/>
  <c r="AH54" i="7" l="1"/>
  <c r="O50" i="7" s="1"/>
  <c r="AO45" i="7"/>
  <c r="AH51" i="7"/>
  <c r="O44" i="7" s="1"/>
  <c r="AQ48" i="7"/>
  <c r="AA48" i="7" s="1"/>
  <c r="Z51" i="7"/>
  <c r="AI31" i="7"/>
  <c r="AM4" i="7"/>
  <c r="AM31" i="7" s="1"/>
  <c r="AH46" i="7"/>
  <c r="C38" i="7" s="1"/>
  <c r="AS49" i="7"/>
  <c r="BA49" i="7"/>
  <c r="AY49" i="7" s="1"/>
  <c r="AR49" i="7" s="1"/>
  <c r="AW49" i="7"/>
  <c r="AU49" i="7" s="1"/>
  <c r="D44" i="7"/>
  <c r="AT48" i="7"/>
  <c r="P37" i="7" s="1"/>
  <c r="AO52" i="7"/>
  <c r="BA54" i="7"/>
  <c r="AY54" i="7" s="1"/>
  <c r="AT54" i="7" s="1"/>
  <c r="P49" i="7" s="1"/>
  <c r="AR45" i="7"/>
  <c r="AQ45" i="7" s="1"/>
  <c r="AA45" i="7" s="1"/>
  <c r="AS54" i="7"/>
  <c r="P50" i="7"/>
  <c r="AW47" i="7"/>
  <c r="AU47" i="7" s="1"/>
  <c r="BA47" i="7"/>
  <c r="AY47" i="7" s="1"/>
  <c r="AR47" i="7" s="1"/>
  <c r="AQ47" i="7" s="1"/>
  <c r="AA47" i="7" s="1"/>
  <c r="J38" i="7"/>
  <c r="AO50" i="7"/>
  <c r="AO44" i="7"/>
  <c r="AO53" i="7"/>
  <c r="AH52" i="7"/>
  <c r="C50" i="7" s="1"/>
  <c r="AM9" i="7"/>
  <c r="AM36" i="7" s="1"/>
  <c r="AI36" i="7"/>
  <c r="AW46" i="7"/>
  <c r="AU46" i="7" s="1"/>
  <c r="AS46" i="7"/>
  <c r="BA46" i="7"/>
  <c r="AY46" i="7" s="1"/>
  <c r="D38" i="7"/>
  <c r="AW52" i="7"/>
  <c r="AU52" i="7" s="1"/>
  <c r="AS52" i="7"/>
  <c r="BA52" i="7"/>
  <c r="AY52" i="7" s="1"/>
  <c r="D50" i="7"/>
  <c r="AW51" i="7"/>
  <c r="AU51" i="7" s="1"/>
  <c r="BA51" i="7"/>
  <c r="AY51" i="7" s="1"/>
  <c r="P44" i="7"/>
  <c r="AS51" i="7"/>
  <c r="Q53" i="7"/>
  <c r="P53" i="7"/>
  <c r="O53" i="7"/>
  <c r="J41" i="7"/>
  <c r="I41" i="7"/>
  <c r="K41" i="7"/>
  <c r="AM11" i="7"/>
  <c r="AM38" i="7" s="1"/>
  <c r="AI38" i="7"/>
  <c r="BA43" i="7"/>
  <c r="AY43" i="7" s="1"/>
  <c r="AS43" i="7"/>
  <c r="AS32" i="7"/>
  <c r="D32" i="7"/>
  <c r="AW43" i="7"/>
  <c r="AU43" i="7" s="1"/>
  <c r="AH44" i="7"/>
  <c r="I32" i="7" s="1"/>
  <c r="C41" i="7"/>
  <c r="E41" i="7"/>
  <c r="D41" i="7"/>
  <c r="AO51" i="7"/>
  <c r="Z43" i="7"/>
  <c r="AH43" i="7"/>
  <c r="E47" i="7"/>
  <c r="D47" i="7"/>
  <c r="C47" i="7"/>
  <c r="AI39" i="7"/>
  <c r="AM12" i="7"/>
  <c r="AM39" i="7" s="1"/>
  <c r="AH53" i="7"/>
  <c r="I50" i="7" s="1"/>
  <c r="Z53" i="7"/>
  <c r="AT32" i="7"/>
  <c r="E32" i="7"/>
  <c r="AW53" i="7"/>
  <c r="AU53" i="7" s="1"/>
  <c r="AS53" i="7"/>
  <c r="BA53" i="7"/>
  <c r="AY53" i="7" s="1"/>
  <c r="J50" i="7"/>
  <c r="AI30" i="7"/>
  <c r="AM3" i="7"/>
  <c r="AM30" i="7" s="1"/>
  <c r="AW44" i="7"/>
  <c r="AU44" i="7" s="1"/>
  <c r="AS44" i="7"/>
  <c r="BA44" i="7"/>
  <c r="AY44" i="7" s="1"/>
  <c r="J32" i="7"/>
  <c r="AM10" i="7"/>
  <c r="AM37" i="7" s="1"/>
  <c r="AI37" i="7"/>
  <c r="AR50" i="7"/>
  <c r="AQ50" i="7" s="1"/>
  <c r="AA50" i="7" s="1"/>
  <c r="AT50" i="7"/>
  <c r="J43" i="7" s="1"/>
  <c r="AT49" i="7" l="1"/>
  <c r="D43" i="7" s="1"/>
  <c r="Q35" i="7"/>
  <c r="O35" i="7"/>
  <c r="P35" i="7"/>
  <c r="AQ49" i="7"/>
  <c r="AA49" i="7" s="1"/>
  <c r="AR54" i="7"/>
  <c r="AQ54" i="7" s="1"/>
  <c r="AA54" i="7" s="1"/>
  <c r="AT47" i="7"/>
  <c r="J37" i="7" s="1"/>
  <c r="K47" i="7"/>
  <c r="I47" i="7"/>
  <c r="J47" i="7"/>
  <c r="AT44" i="7"/>
  <c r="J31" i="7" s="1"/>
  <c r="AR44" i="7"/>
  <c r="AQ44" i="7" s="1"/>
  <c r="AA44" i="7" s="1"/>
  <c r="C53" i="7"/>
  <c r="E53" i="7"/>
  <c r="D53" i="7"/>
  <c r="AT52" i="7"/>
  <c r="D49" i="7" s="1"/>
  <c r="AR52" i="7"/>
  <c r="AQ52" i="7" s="1"/>
  <c r="AA52" i="7" s="1"/>
  <c r="AR46" i="7"/>
  <c r="AQ46" i="7" s="1"/>
  <c r="AA46" i="7" s="1"/>
  <c r="AT46" i="7"/>
  <c r="D37" i="7" s="1"/>
  <c r="AR32" i="7"/>
  <c r="C32" i="7"/>
  <c r="O47" i="7"/>
  <c r="P47" i="7"/>
  <c r="Q47" i="7"/>
  <c r="AT51" i="7"/>
  <c r="P43" i="7" s="1"/>
  <c r="AR51" i="7"/>
  <c r="AQ51" i="7" s="1"/>
  <c r="AA51" i="7" s="1"/>
  <c r="K35" i="7"/>
  <c r="J35" i="7"/>
  <c r="I35" i="7"/>
  <c r="AT53" i="7"/>
  <c r="J49" i="7" s="1"/>
  <c r="AR53" i="7"/>
  <c r="AQ53" i="7" s="1"/>
  <c r="AA53" i="7" s="1"/>
  <c r="J53" i="7"/>
  <c r="I53" i="7"/>
  <c r="K53" i="7"/>
  <c r="AR43" i="7"/>
  <c r="AQ43" i="7" s="1"/>
  <c r="AA43" i="7" s="1"/>
  <c r="AT43" i="7"/>
  <c r="AS31" i="7" l="1"/>
  <c r="D31" i="7"/>
  <c r="BK54" i="6" l="1"/>
  <c r="BK53" i="6"/>
  <c r="BK52" i="6"/>
  <c r="I52" i="6"/>
  <c r="B52" i="6"/>
  <c r="BK51" i="6"/>
  <c r="BK50" i="6"/>
  <c r="BK49" i="6"/>
  <c r="P49" i="6"/>
  <c r="I49" i="6"/>
  <c r="B49" i="6"/>
  <c r="BK48" i="6"/>
  <c r="BK47" i="6"/>
  <c r="BK46" i="6"/>
  <c r="P46" i="6"/>
  <c r="I46" i="6"/>
  <c r="B46" i="6"/>
  <c r="BK45" i="6"/>
  <c r="BK44" i="6"/>
  <c r="BK43" i="6"/>
  <c r="P43" i="6"/>
  <c r="I43" i="6"/>
  <c r="B43" i="6"/>
  <c r="P40" i="6"/>
  <c r="I40" i="6"/>
  <c r="B40" i="6"/>
  <c r="P37" i="6"/>
  <c r="I37" i="6"/>
  <c r="B37" i="6"/>
  <c r="AV34" i="6"/>
  <c r="P34" i="6"/>
  <c r="I34" i="6"/>
  <c r="B34" i="6"/>
  <c r="P31" i="6"/>
  <c r="I31" i="6"/>
  <c r="B31" i="6"/>
  <c r="G29" i="6"/>
  <c r="B29" i="6"/>
  <c r="T28" i="6"/>
  <c r="A28" i="6"/>
  <c r="ET20" i="6"/>
  <c r="EL20" i="6"/>
  <c r="ED20" i="6"/>
  <c r="ET19" i="6"/>
  <c r="EL19" i="6"/>
  <c r="ED19" i="6"/>
  <c r="ET18" i="6"/>
  <c r="EL18" i="6"/>
  <c r="ED18" i="6"/>
  <c r="ET17" i="6"/>
  <c r="EL17" i="6"/>
  <c r="ED17" i="6"/>
  <c r="ET16" i="6"/>
  <c r="EL16" i="6"/>
  <c r="ED16" i="6"/>
  <c r="ET15" i="6"/>
  <c r="EL15" i="6"/>
  <c r="ED15" i="6"/>
  <c r="ET14" i="6"/>
  <c r="EL14" i="6"/>
  <c r="ED14" i="6"/>
  <c r="ET13" i="6"/>
  <c r="EL13" i="6"/>
  <c r="ED13" i="6"/>
  <c r="ET12" i="6"/>
  <c r="EL12" i="6"/>
  <c r="ED12" i="6"/>
  <c r="DV12" i="6"/>
  <c r="ET11" i="6"/>
  <c r="EL11" i="6"/>
  <c r="ED11" i="6"/>
  <c r="DV11" i="6"/>
  <c r="ET10" i="6"/>
  <c r="EL10" i="6"/>
  <c r="ED10" i="6"/>
  <c r="DV10" i="6"/>
  <c r="ET9" i="6"/>
  <c r="EL9" i="6"/>
  <c r="ED9" i="6"/>
  <c r="DV9" i="6"/>
  <c r="ET8" i="6"/>
  <c r="EL8" i="6"/>
  <c r="ED8" i="6"/>
  <c r="DV8" i="6"/>
  <c r="ET7" i="6"/>
  <c r="EL7" i="6"/>
  <c r="ED7" i="6"/>
  <c r="DV7" i="6"/>
  <c r="ET6" i="6"/>
  <c r="EL6" i="6"/>
  <c r="ED6" i="6"/>
  <c r="DV6" i="6"/>
  <c r="ET5" i="6"/>
  <c r="EL5" i="6"/>
  <c r="ED5" i="6"/>
  <c r="DV5" i="6"/>
  <c r="ET4" i="6"/>
  <c r="EL4" i="6"/>
  <c r="ED4" i="6"/>
  <c r="DV4" i="6"/>
  <c r="ET3" i="6"/>
  <c r="EL3" i="6"/>
  <c r="ED3" i="6"/>
  <c r="DV3" i="6"/>
  <c r="ET2" i="6"/>
  <c r="EL2" i="6"/>
  <c r="ED2" i="6"/>
  <c r="DV2" i="6"/>
  <c r="ET1" i="6"/>
  <c r="EL1" i="6"/>
  <c r="ED1" i="6"/>
  <c r="DV1" i="6"/>
  <c r="DW1" i="6" s="1"/>
  <c r="EM7" i="6" l="1"/>
  <c r="EE15" i="6"/>
  <c r="EE19" i="6"/>
  <c r="EM3" i="6"/>
  <c r="BB4" i="6" s="1"/>
  <c r="EM5" i="6"/>
  <c r="AW6" i="6" s="1"/>
  <c r="AE6" i="6" s="1"/>
  <c r="EM16" i="6"/>
  <c r="EU19" i="6"/>
  <c r="EU6" i="6"/>
  <c r="AX7" i="6" s="1"/>
  <c r="AF7" i="6" s="1"/>
  <c r="EU8" i="6"/>
  <c r="BC9" i="6" s="1"/>
  <c r="AK9" i="6" s="1"/>
  <c r="DW2" i="6"/>
  <c r="AU3" i="6" s="1"/>
  <c r="DW3" i="6"/>
  <c r="AU4" i="6" s="1"/>
  <c r="EE2" i="6"/>
  <c r="BA3" i="6" s="1"/>
  <c r="AI3" i="6" s="1"/>
  <c r="EE3" i="6"/>
  <c r="AV4" i="6" s="1"/>
  <c r="AD4" i="6" s="1"/>
  <c r="DA45" i="6" s="1"/>
  <c r="AT45" i="6" s="1"/>
  <c r="EE4" i="6"/>
  <c r="BA5" i="6" s="1"/>
  <c r="AI5" i="6" s="1"/>
  <c r="EE8" i="6"/>
  <c r="BA9" i="6" s="1"/>
  <c r="AI9" i="6" s="1"/>
  <c r="EE12" i="6"/>
  <c r="AV13" i="6" s="1"/>
  <c r="AD13" i="6" s="1"/>
  <c r="AZ2" i="6"/>
  <c r="AU2" i="6"/>
  <c r="AW8" i="6"/>
  <c r="AE8" i="6" s="1"/>
  <c r="BB8" i="6"/>
  <c r="EU5" i="6"/>
  <c r="DW6" i="6"/>
  <c r="DW7" i="6"/>
  <c r="DW11" i="6"/>
  <c r="EE13" i="6"/>
  <c r="EU17" i="6"/>
  <c r="EU2" i="6"/>
  <c r="EE7" i="6"/>
  <c r="EM20" i="6"/>
  <c r="EU4" i="6"/>
  <c r="EM6" i="6"/>
  <c r="DW9" i="6"/>
  <c r="EU10" i="6"/>
  <c r="EM11" i="6"/>
  <c r="EU12" i="6"/>
  <c r="EU13" i="6"/>
  <c r="EU15" i="6"/>
  <c r="EE18" i="6"/>
  <c r="EM4" i="6"/>
  <c r="DW5" i="6"/>
  <c r="EU7" i="6"/>
  <c r="DW8" i="6"/>
  <c r="EM9" i="6"/>
  <c r="EE10" i="6"/>
  <c r="EM14" i="6"/>
  <c r="EU18" i="6"/>
  <c r="EE20" i="6"/>
  <c r="EM1" i="6"/>
  <c r="EE6" i="6"/>
  <c r="EM10" i="6"/>
  <c r="EE11" i="6"/>
  <c r="EM13" i="6"/>
  <c r="EE17" i="6"/>
  <c r="EU1" i="6"/>
  <c r="EE1" i="6"/>
  <c r="EM2" i="6"/>
  <c r="EU3" i="6"/>
  <c r="EE9" i="6"/>
  <c r="DW10" i="6"/>
  <c r="EU11" i="6"/>
  <c r="EE14" i="6"/>
  <c r="EM18" i="6"/>
  <c r="EM12" i="6"/>
  <c r="EM15" i="6"/>
  <c r="EU16" i="6"/>
  <c r="EM19" i="6"/>
  <c r="DW4" i="6"/>
  <c r="EE5" i="6"/>
  <c r="EM8" i="6"/>
  <c r="EU9" i="6"/>
  <c r="DW12" i="6"/>
  <c r="EU14" i="6"/>
  <c r="EE16" i="6"/>
  <c r="EM17" i="6"/>
  <c r="EU20" i="6"/>
  <c r="AV3" i="6" l="1"/>
  <c r="AD3" i="6" s="1"/>
  <c r="AZ4" i="6"/>
  <c r="AV5" i="6"/>
  <c r="AD5" i="6" s="1"/>
  <c r="D12" i="6" s="1"/>
  <c r="D39" i="6" s="1"/>
  <c r="AW4" i="6"/>
  <c r="AE4" i="6" s="1"/>
  <c r="DF45" i="6" s="1"/>
  <c r="AZ3" i="6"/>
  <c r="BC7" i="6"/>
  <c r="AK7" i="6" s="1"/>
  <c r="T13" i="6" s="1"/>
  <c r="T40" i="6" s="1"/>
  <c r="AP45" i="6"/>
  <c r="CC45" i="6"/>
  <c r="BB6" i="6"/>
  <c r="BA13" i="6"/>
  <c r="AI13" i="6" s="1"/>
  <c r="R25" i="6" s="1"/>
  <c r="R52" i="6" s="1"/>
  <c r="R6" i="6"/>
  <c r="R33" i="6" s="1"/>
  <c r="BA4" i="6"/>
  <c r="AI4" i="6" s="1"/>
  <c r="DB45" i="6" s="1"/>
  <c r="AX9" i="6"/>
  <c r="AF9" i="6" s="1"/>
  <c r="M18" i="6" s="1"/>
  <c r="M45" i="6" s="1"/>
  <c r="AV9" i="6"/>
  <c r="AD9" i="6" s="1"/>
  <c r="DA50" i="6" s="1"/>
  <c r="AU13" i="6"/>
  <c r="AZ13" i="6"/>
  <c r="BB13" i="6"/>
  <c r="AW13" i="6"/>
  <c r="AE13" i="6" s="1"/>
  <c r="AU11" i="6"/>
  <c r="AZ11" i="6"/>
  <c r="BA2" i="6"/>
  <c r="AI2" i="6" s="1"/>
  <c r="AV2" i="6"/>
  <c r="AD2" i="6" s="1"/>
  <c r="BA7" i="6"/>
  <c r="AI7" i="6" s="1"/>
  <c r="AV7" i="6"/>
  <c r="AD7" i="6" s="1"/>
  <c r="AW10" i="6"/>
  <c r="AE10" i="6" s="1"/>
  <c r="BB10" i="6"/>
  <c r="BB5" i="6"/>
  <c r="AW5" i="6"/>
  <c r="AE5" i="6" s="1"/>
  <c r="BB7" i="6"/>
  <c r="AW7" i="6"/>
  <c r="AE7" i="6" s="1"/>
  <c r="BC3" i="6"/>
  <c r="AK3" i="6" s="1"/>
  <c r="AX3" i="6"/>
  <c r="AF3" i="6" s="1"/>
  <c r="DK48" i="6"/>
  <c r="T12" i="6"/>
  <c r="T39" i="6" s="1"/>
  <c r="AX10" i="6"/>
  <c r="AF10" i="6" s="1"/>
  <c r="BC10" i="6"/>
  <c r="AK10" i="6" s="1"/>
  <c r="AV10" i="6"/>
  <c r="AD10" i="6" s="1"/>
  <c r="BA10" i="6"/>
  <c r="AI10" i="6" s="1"/>
  <c r="AU9" i="6"/>
  <c r="AZ9" i="6"/>
  <c r="BB12" i="6"/>
  <c r="AW12" i="6"/>
  <c r="AE12" i="6" s="1"/>
  <c r="AX5" i="6"/>
  <c r="AF5" i="6" s="1"/>
  <c r="BC5" i="6"/>
  <c r="AK5" i="6" s="1"/>
  <c r="AZ7" i="6"/>
  <c r="AU7" i="6"/>
  <c r="DB46" i="6"/>
  <c r="D13" i="6"/>
  <c r="D40" i="6" s="1"/>
  <c r="DF47" i="6"/>
  <c r="L12" i="6"/>
  <c r="L39" i="6" s="1"/>
  <c r="DF49" i="6"/>
  <c r="E18" i="6"/>
  <c r="E45" i="6" s="1"/>
  <c r="BB9" i="6"/>
  <c r="AW9" i="6"/>
  <c r="AE9" i="6" s="1"/>
  <c r="BC4" i="6"/>
  <c r="AK4" i="6" s="1"/>
  <c r="AX4" i="6"/>
  <c r="AF4" i="6" s="1"/>
  <c r="AX2" i="6"/>
  <c r="AF2" i="6" s="1"/>
  <c r="BC2" i="6"/>
  <c r="AK2" i="6" s="1"/>
  <c r="AV12" i="6"/>
  <c r="AD12" i="6" s="1"/>
  <c r="BA12" i="6"/>
  <c r="AI12" i="6" s="1"/>
  <c r="BC8" i="6"/>
  <c r="AK8" i="6" s="1"/>
  <c r="AX8" i="6"/>
  <c r="AF8" i="6" s="1"/>
  <c r="AX11" i="6"/>
  <c r="AF11" i="6" s="1"/>
  <c r="BC11" i="6"/>
  <c r="AK11" i="6" s="1"/>
  <c r="AX6" i="6"/>
  <c r="AF6" i="6" s="1"/>
  <c r="BC6" i="6"/>
  <c r="AK6" i="6" s="1"/>
  <c r="DL50" i="6"/>
  <c r="M19" i="6"/>
  <c r="M46" i="6" s="1"/>
  <c r="DB44" i="6"/>
  <c r="K7" i="6"/>
  <c r="K34" i="6" s="1"/>
  <c r="AZ5" i="6"/>
  <c r="AU5" i="6"/>
  <c r="BC13" i="6"/>
  <c r="AK13" i="6" s="1"/>
  <c r="AX13" i="6"/>
  <c r="AF13" i="6" s="1"/>
  <c r="AZ8" i="6"/>
  <c r="AU8" i="6"/>
  <c r="DB50" i="6"/>
  <c r="K19" i="6"/>
  <c r="K46" i="6" s="1"/>
  <c r="AV6" i="6"/>
  <c r="AD6" i="6" s="1"/>
  <c r="BA6" i="6"/>
  <c r="AI6" i="6" s="1"/>
  <c r="BC12" i="6"/>
  <c r="AK12" i="6" s="1"/>
  <c r="AX12" i="6"/>
  <c r="AF12" i="6" s="1"/>
  <c r="BB3" i="6"/>
  <c r="AW3" i="6"/>
  <c r="BB11" i="6"/>
  <c r="AW11" i="6"/>
  <c r="AE11" i="6" s="1"/>
  <c r="BB2" i="6"/>
  <c r="AW2" i="6"/>
  <c r="AE2" i="6" s="1"/>
  <c r="BA11" i="6"/>
  <c r="AI11" i="6" s="1"/>
  <c r="AV11" i="6"/>
  <c r="AD11" i="6" s="1"/>
  <c r="AZ6" i="6"/>
  <c r="AU6" i="6"/>
  <c r="AZ10" i="6"/>
  <c r="AU10" i="6"/>
  <c r="BA8" i="6"/>
  <c r="AI8" i="6" s="1"/>
  <c r="AV8" i="6"/>
  <c r="AD8" i="6" s="1"/>
  <c r="AZ12" i="6"/>
  <c r="AU12" i="6"/>
  <c r="DA54" i="6"/>
  <c r="R24" i="6"/>
  <c r="R51" i="6" s="1"/>
  <c r="K6" i="6"/>
  <c r="K33" i="6" s="1"/>
  <c r="DA44" i="6"/>
  <c r="DA46" i="6" l="1"/>
  <c r="AT46" i="6" s="1"/>
  <c r="S6" i="6"/>
  <c r="S33" i="6" s="1"/>
  <c r="R7" i="6"/>
  <c r="R34" i="6" s="1"/>
  <c r="DL48" i="6"/>
  <c r="DM48" i="6" s="1"/>
  <c r="DK50" i="6"/>
  <c r="DM50" i="6" s="1"/>
  <c r="BH3" i="6"/>
  <c r="AJ3" i="6" s="1"/>
  <c r="DG44" i="6" s="1"/>
  <c r="DB54" i="6"/>
  <c r="DC54" i="6" s="1"/>
  <c r="K18" i="6"/>
  <c r="K45" i="6" s="1"/>
  <c r="BH12" i="6"/>
  <c r="AJ12" i="6" s="1"/>
  <c r="L25" i="6" s="1"/>
  <c r="L52" i="6" s="1"/>
  <c r="BH10" i="6"/>
  <c r="AJ10" i="6" s="1"/>
  <c r="DG51" i="6" s="1"/>
  <c r="BH5" i="6"/>
  <c r="AJ5" i="6" s="1"/>
  <c r="DG46" i="6" s="1"/>
  <c r="BF2" i="6"/>
  <c r="BH2" i="6"/>
  <c r="AJ2" i="6" s="1"/>
  <c r="DG43" i="6" s="1"/>
  <c r="DK53" i="6"/>
  <c r="M24" i="6"/>
  <c r="M51" i="6" s="1"/>
  <c r="CC46" i="6"/>
  <c r="AP46" i="6"/>
  <c r="DL43" i="6"/>
  <c r="F7" i="6"/>
  <c r="F34" i="6" s="1"/>
  <c r="AZ34" i="6" s="1"/>
  <c r="DC50" i="6"/>
  <c r="CC50" i="6"/>
  <c r="AP50" i="6"/>
  <c r="CA50" i="6"/>
  <c r="AT50" i="6"/>
  <c r="CP47" i="6"/>
  <c r="AZ47" i="6"/>
  <c r="BD47" i="6"/>
  <c r="DA51" i="6"/>
  <c r="R18" i="6"/>
  <c r="R45" i="6" s="1"/>
  <c r="DA43" i="6"/>
  <c r="D6" i="6"/>
  <c r="D33" i="6" s="1"/>
  <c r="AX33" i="6" s="1"/>
  <c r="AT54" i="6"/>
  <c r="AP54" i="6"/>
  <c r="CC54" i="6"/>
  <c r="DB52" i="6"/>
  <c r="D25" i="6"/>
  <c r="D52" i="6" s="1"/>
  <c r="DK54" i="6"/>
  <c r="T24" i="6"/>
  <c r="T51" i="6" s="1"/>
  <c r="M12" i="6"/>
  <c r="M39" i="6" s="1"/>
  <c r="DK47" i="6"/>
  <c r="DL49" i="6"/>
  <c r="F19" i="6"/>
  <c r="F46" i="6" s="1"/>
  <c r="DF50" i="6"/>
  <c r="L18" i="6"/>
  <c r="L45" i="6" s="1"/>
  <c r="DK46" i="6"/>
  <c r="F12" i="6"/>
  <c r="F39" i="6" s="1"/>
  <c r="BF9" i="6"/>
  <c r="DF48" i="6"/>
  <c r="S12" i="6"/>
  <c r="S39" i="6" s="1"/>
  <c r="DF54" i="6"/>
  <c r="S24" i="6"/>
  <c r="S51" i="6" s="1"/>
  <c r="DC44" i="6"/>
  <c r="CC44" i="6"/>
  <c r="AP44" i="6"/>
  <c r="CA44" i="6"/>
  <c r="AT44" i="6"/>
  <c r="DA49" i="6"/>
  <c r="D18" i="6"/>
  <c r="D45" i="6" s="1"/>
  <c r="BF6" i="6"/>
  <c r="E6" i="6"/>
  <c r="E33" i="6" s="1"/>
  <c r="AY33" i="6" s="1"/>
  <c r="DF43" i="6"/>
  <c r="DL53" i="6"/>
  <c r="M25" i="6"/>
  <c r="M52" i="6" s="1"/>
  <c r="DL54" i="6"/>
  <c r="T25" i="6"/>
  <c r="T52" i="6" s="1"/>
  <c r="AZ45" i="6"/>
  <c r="BD45" i="6"/>
  <c r="CP45" i="6"/>
  <c r="DL52" i="6"/>
  <c r="F25" i="6"/>
  <c r="F52" i="6" s="1"/>
  <c r="F6" i="6"/>
  <c r="F33" i="6" s="1"/>
  <c r="AZ33" i="6" s="1"/>
  <c r="DK43" i="6"/>
  <c r="BF7" i="6"/>
  <c r="DF53" i="6"/>
  <c r="L24" i="6"/>
  <c r="L51" i="6" s="1"/>
  <c r="DL51" i="6"/>
  <c r="T19" i="6"/>
  <c r="T46" i="6" s="1"/>
  <c r="DF51" i="6"/>
  <c r="S18" i="6"/>
  <c r="S45" i="6" s="1"/>
  <c r="DB43" i="6"/>
  <c r="D7" i="6"/>
  <c r="D34" i="6" s="1"/>
  <c r="AX34" i="6" s="1"/>
  <c r="DB49" i="6"/>
  <c r="D19" i="6"/>
  <c r="D46" i="6" s="1"/>
  <c r="BH6" i="6"/>
  <c r="AJ6" i="6" s="1"/>
  <c r="AE3" i="6"/>
  <c r="BF3" i="6"/>
  <c r="DB47" i="6"/>
  <c r="K13" i="6"/>
  <c r="K40" i="6" s="1"/>
  <c r="BF8" i="6"/>
  <c r="BF5" i="6"/>
  <c r="DK52" i="6"/>
  <c r="F24" i="6"/>
  <c r="F51" i="6" s="1"/>
  <c r="DB53" i="6"/>
  <c r="K25" i="6"/>
  <c r="K52" i="6" s="1"/>
  <c r="DK45" i="6"/>
  <c r="T6" i="6"/>
  <c r="T33" i="6" s="1"/>
  <c r="BH4" i="6"/>
  <c r="AJ4" i="6" s="1"/>
  <c r="CP49" i="6"/>
  <c r="AZ49" i="6"/>
  <c r="BD49" i="6"/>
  <c r="BH7" i="6"/>
  <c r="AJ7" i="6" s="1"/>
  <c r="DC45" i="6"/>
  <c r="CA45" i="6"/>
  <c r="DK51" i="6"/>
  <c r="T18" i="6"/>
  <c r="T45" i="6" s="1"/>
  <c r="DK44" i="6"/>
  <c r="M6" i="6"/>
  <c r="M33" i="6" s="1"/>
  <c r="DF46" i="6"/>
  <c r="E12" i="6"/>
  <c r="E39" i="6" s="1"/>
  <c r="DA48" i="6"/>
  <c r="R12" i="6"/>
  <c r="R39" i="6" s="1"/>
  <c r="BH11" i="6"/>
  <c r="AJ11" i="6" s="1"/>
  <c r="BH13" i="6"/>
  <c r="AJ13" i="6" s="1"/>
  <c r="BF12" i="6"/>
  <c r="BF10" i="6"/>
  <c r="DA52" i="6"/>
  <c r="D24" i="6"/>
  <c r="D51" i="6" s="1"/>
  <c r="DF52" i="6"/>
  <c r="E24" i="6"/>
  <c r="E51" i="6" s="1"/>
  <c r="DA47" i="6"/>
  <c r="K12" i="6"/>
  <c r="K39" i="6" s="1"/>
  <c r="BH8" i="6"/>
  <c r="AJ8" i="6" s="1"/>
  <c r="DL47" i="6"/>
  <c r="M13" i="6"/>
  <c r="M40" i="6" s="1"/>
  <c r="DK49" i="6"/>
  <c r="F18" i="6"/>
  <c r="F45" i="6" s="1"/>
  <c r="DA53" i="6"/>
  <c r="K24" i="6"/>
  <c r="K51" i="6" s="1"/>
  <c r="DL45" i="6"/>
  <c r="T7" i="6"/>
  <c r="T34" i="6" s="1"/>
  <c r="DL46" i="6"/>
  <c r="F13" i="6"/>
  <c r="F40" i="6" s="1"/>
  <c r="BH9" i="6"/>
  <c r="AJ9" i="6" s="1"/>
  <c r="DB51" i="6"/>
  <c r="R19" i="6"/>
  <c r="R46" i="6" s="1"/>
  <c r="BF4" i="6"/>
  <c r="DL44" i="6"/>
  <c r="M7" i="6"/>
  <c r="M34" i="6" s="1"/>
  <c r="R13" i="6"/>
  <c r="R40" i="6" s="1"/>
  <c r="DB48" i="6"/>
  <c r="BF11" i="6"/>
  <c r="BF13" i="6"/>
  <c r="CA46" i="6" l="1"/>
  <c r="DC46" i="6"/>
  <c r="BE48" i="6"/>
  <c r="AY48" i="6"/>
  <c r="L7" i="6"/>
  <c r="L34" i="6" s="1"/>
  <c r="BE50" i="6"/>
  <c r="BJ3" i="6"/>
  <c r="AC3" i="6" s="1"/>
  <c r="AY50" i="6"/>
  <c r="CA54" i="6"/>
  <c r="E13" i="6"/>
  <c r="E40" i="6" s="1"/>
  <c r="E7" i="6"/>
  <c r="E34" i="6" s="1"/>
  <c r="AY34" i="6" s="1"/>
  <c r="BJ12" i="6"/>
  <c r="AC12" i="6" s="1"/>
  <c r="BJ5" i="6"/>
  <c r="AC5" i="6" s="1"/>
  <c r="DG53" i="6"/>
  <c r="DH53" i="6" s="1"/>
  <c r="BJ11" i="6"/>
  <c r="AH11" i="6" s="1"/>
  <c r="BJ10" i="6"/>
  <c r="AC10" i="6" s="1"/>
  <c r="S19" i="6"/>
  <c r="S46" i="6" s="1"/>
  <c r="BJ2" i="6"/>
  <c r="AC2" i="6" s="1"/>
  <c r="BJ4" i="6"/>
  <c r="AH4" i="6" s="1"/>
  <c r="BJ13" i="6"/>
  <c r="AC13" i="6" s="1"/>
  <c r="BJ7" i="6"/>
  <c r="AH7" i="6" s="1"/>
  <c r="BJ6" i="6"/>
  <c r="AH6" i="6" s="1"/>
  <c r="AP47" i="6"/>
  <c r="CA47" i="6"/>
  <c r="AT47" i="6"/>
  <c r="CC47" i="6"/>
  <c r="DC47" i="6"/>
  <c r="DM45" i="6"/>
  <c r="BE45" i="6"/>
  <c r="BC45" i="6" s="1"/>
  <c r="AG45" i="6" s="1"/>
  <c r="AY45" i="6"/>
  <c r="CP53" i="6"/>
  <c r="BD53" i="6"/>
  <c r="AZ53" i="6"/>
  <c r="CC51" i="6"/>
  <c r="AT51" i="6"/>
  <c r="DC51" i="6"/>
  <c r="AP51" i="6"/>
  <c r="CA51" i="6"/>
  <c r="AC11" i="6"/>
  <c r="DG54" i="6"/>
  <c r="CN54" i="6" s="1"/>
  <c r="S25" i="6"/>
  <c r="S52" i="6" s="1"/>
  <c r="DH51" i="6"/>
  <c r="CN51" i="6"/>
  <c r="BD51" i="6"/>
  <c r="CP51" i="6"/>
  <c r="AZ51" i="6"/>
  <c r="AY46" i="6"/>
  <c r="BE46" i="6"/>
  <c r="DM46" i="6"/>
  <c r="DM54" i="6"/>
  <c r="BE54" i="6"/>
  <c r="AY54" i="6"/>
  <c r="DG49" i="6"/>
  <c r="E19" i="6"/>
  <c r="E46" i="6" s="1"/>
  <c r="BD52" i="6"/>
  <c r="AZ52" i="6"/>
  <c r="CP52" i="6"/>
  <c r="DG52" i="6"/>
  <c r="DH52" i="6" s="1"/>
  <c r="E25" i="6"/>
  <c r="E52" i="6" s="1"/>
  <c r="DH46" i="6"/>
  <c r="CN46" i="6"/>
  <c r="BD46" i="6"/>
  <c r="CP46" i="6"/>
  <c r="AZ46" i="6"/>
  <c r="AY51" i="6"/>
  <c r="BE51" i="6"/>
  <c r="DM51" i="6"/>
  <c r="DG48" i="6"/>
  <c r="DH48" i="6" s="1"/>
  <c r="S13" i="6"/>
  <c r="S40" i="6" s="1"/>
  <c r="DG45" i="6"/>
  <c r="S7" i="6"/>
  <c r="S34" i="6" s="1"/>
  <c r="BJ8" i="6"/>
  <c r="DF44" i="6"/>
  <c r="L6" i="6"/>
  <c r="L33" i="6" s="1"/>
  <c r="DM43" i="6"/>
  <c r="AY43" i="6"/>
  <c r="BE43" i="6"/>
  <c r="BD48" i="6"/>
  <c r="AZ48" i="6"/>
  <c r="CP48" i="6"/>
  <c r="DM47" i="6"/>
  <c r="BE47" i="6"/>
  <c r="BC47" i="6" s="1"/>
  <c r="AG47" i="6" s="1"/>
  <c r="AY47" i="6"/>
  <c r="CC43" i="6"/>
  <c r="AT43" i="6"/>
  <c r="DC43" i="6"/>
  <c r="CA43" i="6"/>
  <c r="AP43" i="6"/>
  <c r="CA52" i="6"/>
  <c r="AP52" i="6"/>
  <c r="DC52" i="6"/>
  <c r="CC52" i="6"/>
  <c r="AT52" i="6"/>
  <c r="DC48" i="6"/>
  <c r="CC48" i="6"/>
  <c r="AP48" i="6"/>
  <c r="CA48" i="6"/>
  <c r="AT48" i="6"/>
  <c r="DM44" i="6"/>
  <c r="AY44" i="6"/>
  <c r="BE44" i="6"/>
  <c r="DM52" i="6"/>
  <c r="AY52" i="6"/>
  <c r="BE52" i="6"/>
  <c r="AZ54" i="6"/>
  <c r="BD54" i="6"/>
  <c r="CP54" i="6"/>
  <c r="DG50" i="6"/>
  <c r="DH50" i="6" s="1"/>
  <c r="L19" i="6"/>
  <c r="L46" i="6" s="1"/>
  <c r="DM49" i="6"/>
  <c r="BE49" i="6"/>
  <c r="BC49" i="6" s="1"/>
  <c r="AG49" i="6" s="1"/>
  <c r="AY49" i="6"/>
  <c r="DM53" i="6"/>
  <c r="BE53" i="6"/>
  <c r="AY53" i="6"/>
  <c r="DC53" i="6"/>
  <c r="CC53" i="6"/>
  <c r="AP53" i="6"/>
  <c r="CA53" i="6"/>
  <c r="AT53" i="6"/>
  <c r="DG47" i="6"/>
  <c r="L13" i="6"/>
  <c r="L40" i="6" s="1"/>
  <c r="CR48" i="6"/>
  <c r="AH21" i="6" s="1"/>
  <c r="DJ48" i="6"/>
  <c r="CH48" i="6" s="1"/>
  <c r="DH43" i="6"/>
  <c r="CN43" i="6"/>
  <c r="BD43" i="6"/>
  <c r="CP43" i="6"/>
  <c r="AZ43" i="6"/>
  <c r="AP49" i="6"/>
  <c r="CA49" i="6"/>
  <c r="DC49" i="6"/>
  <c r="CC49" i="6"/>
  <c r="AT49" i="6"/>
  <c r="BJ9" i="6"/>
  <c r="CP50" i="6"/>
  <c r="BD50" i="6"/>
  <c r="AZ50" i="6"/>
  <c r="DJ50" i="6"/>
  <c r="CR50" i="6"/>
  <c r="AH23" i="6" s="1"/>
  <c r="BC48" i="6" l="1"/>
  <c r="AG48" i="6" s="1"/>
  <c r="AH3" i="6"/>
  <c r="BC50" i="6"/>
  <c r="AG50" i="6" s="1"/>
  <c r="AH5" i="6"/>
  <c r="CW46" i="6" s="1"/>
  <c r="AH10" i="6"/>
  <c r="Q19" i="6" s="1"/>
  <c r="Q46" i="6" s="1"/>
  <c r="AH12" i="6"/>
  <c r="AP12" i="6" s="1"/>
  <c r="CN53" i="6"/>
  <c r="AH2" i="6"/>
  <c r="C7" i="6" s="1"/>
  <c r="C34" i="6" s="1"/>
  <c r="AW34" i="6" s="1"/>
  <c r="DH54" i="6"/>
  <c r="AC4" i="6"/>
  <c r="AN4" i="6" s="1"/>
  <c r="BC53" i="6"/>
  <c r="AG53" i="6" s="1"/>
  <c r="AH13" i="6"/>
  <c r="Q25" i="6" s="1"/>
  <c r="Q52" i="6" s="1"/>
  <c r="AC7" i="6"/>
  <c r="CV48" i="6" s="1"/>
  <c r="BC52" i="6"/>
  <c r="AG52" i="6" s="1"/>
  <c r="CN48" i="6"/>
  <c r="CM48" i="6" s="1"/>
  <c r="BC54" i="6"/>
  <c r="AG54" i="6" s="1"/>
  <c r="CN50" i="6"/>
  <c r="CM50" i="6" s="1"/>
  <c r="CG48" i="6"/>
  <c r="AC6" i="6"/>
  <c r="AN6" i="6" s="1"/>
  <c r="CL50" i="6"/>
  <c r="DI50" i="6"/>
  <c r="CO50" i="6" s="1"/>
  <c r="BF21" i="6"/>
  <c r="T38" i="6" s="1"/>
  <c r="AP21" i="6"/>
  <c r="AX21" i="6"/>
  <c r="DH49" i="6"/>
  <c r="CN49" i="6"/>
  <c r="CW44" i="6"/>
  <c r="AP3" i="6"/>
  <c r="J7" i="6"/>
  <c r="J34" i="6" s="1"/>
  <c r="CV54" i="6"/>
  <c r="Q24" i="6"/>
  <c r="Q51" i="6" s="1"/>
  <c r="AN13" i="6"/>
  <c r="DJ43" i="6"/>
  <c r="CM43" i="6" s="1"/>
  <c r="CR43" i="6"/>
  <c r="AH16" i="6" s="1"/>
  <c r="AC8" i="6"/>
  <c r="AH8" i="6"/>
  <c r="CN52" i="6"/>
  <c r="CV45" i="6"/>
  <c r="CR54" i="6"/>
  <c r="AH27" i="6" s="1"/>
  <c r="DJ54" i="6"/>
  <c r="CV46" i="6"/>
  <c r="AN5" i="6"/>
  <c r="C12" i="6"/>
  <c r="C39" i="6" s="1"/>
  <c r="CW52" i="6"/>
  <c r="C25" i="6"/>
  <c r="C52" i="6" s="1"/>
  <c r="AP11" i="6"/>
  <c r="CR45" i="6"/>
  <c r="AH18" i="6" s="1"/>
  <c r="DJ45" i="6"/>
  <c r="DH47" i="6"/>
  <c r="CN47" i="6"/>
  <c r="CV44" i="6"/>
  <c r="J6" i="6"/>
  <c r="J33" i="6" s="1"/>
  <c r="AN3" i="6"/>
  <c r="CR52" i="6"/>
  <c r="AH25" i="6" s="1"/>
  <c r="DJ52" i="6"/>
  <c r="CG52" i="6" s="1"/>
  <c r="DJ47" i="6"/>
  <c r="CG47" i="6" s="1"/>
  <c r="CR47" i="6"/>
  <c r="AH20" i="6" s="1"/>
  <c r="CR51" i="6"/>
  <c r="AH24" i="6" s="1"/>
  <c r="DJ51" i="6"/>
  <c r="CW45" i="6"/>
  <c r="Q7" i="6"/>
  <c r="Q34" i="6" s="1"/>
  <c r="AP4" i="6"/>
  <c r="CR46" i="6"/>
  <c r="AH19" i="6" s="1"/>
  <c r="DJ46" i="6"/>
  <c r="CV52" i="6"/>
  <c r="C24" i="6"/>
  <c r="C51" i="6" s="1"/>
  <c r="AN11" i="6"/>
  <c r="AH9" i="6"/>
  <c r="AC9" i="6"/>
  <c r="AP7" i="6"/>
  <c r="CW48" i="6"/>
  <c r="Q13" i="6"/>
  <c r="Q40" i="6" s="1"/>
  <c r="CP44" i="6"/>
  <c r="DH44" i="6"/>
  <c r="CN44" i="6"/>
  <c r="BD44" i="6"/>
  <c r="BC44" i="6" s="1"/>
  <c r="AG44" i="6" s="1"/>
  <c r="AZ44" i="6"/>
  <c r="CV43" i="6"/>
  <c r="C6" i="6"/>
  <c r="C33" i="6" s="1"/>
  <c r="AW33" i="6" s="1"/>
  <c r="AN2" i="6"/>
  <c r="CG50" i="6"/>
  <c r="CR53" i="6"/>
  <c r="AH26" i="6" s="1"/>
  <c r="DJ53" i="6"/>
  <c r="CR44" i="6"/>
  <c r="AH17" i="6" s="1"/>
  <c r="DJ44" i="6"/>
  <c r="BF23" i="6"/>
  <c r="M44" i="6" s="1"/>
  <c r="AP23" i="6"/>
  <c r="AX23" i="6"/>
  <c r="CH50" i="6"/>
  <c r="DI48" i="6"/>
  <c r="CO48" i="6" s="1"/>
  <c r="CJ48" i="6" s="1"/>
  <c r="CL48" i="6"/>
  <c r="CV51" i="6"/>
  <c r="AN10" i="6"/>
  <c r="Q18" i="6"/>
  <c r="Q45" i="6" s="1"/>
  <c r="DJ49" i="6"/>
  <c r="CG49" i="6" s="1"/>
  <c r="CR49" i="6"/>
  <c r="AH22" i="6" s="1"/>
  <c r="BC43" i="6"/>
  <c r="AG43" i="6" s="1"/>
  <c r="DH45" i="6"/>
  <c r="CN45" i="6"/>
  <c r="BC51" i="6"/>
  <c r="AG51" i="6" s="1"/>
  <c r="CV53" i="6"/>
  <c r="J24" i="6"/>
  <c r="J51" i="6" s="1"/>
  <c r="AN12" i="6"/>
  <c r="BC46" i="6"/>
  <c r="AG46" i="6" s="1"/>
  <c r="CW47" i="6"/>
  <c r="AP6" i="6"/>
  <c r="J13" i="6"/>
  <c r="J40" i="6" s="1"/>
  <c r="AP5" i="6"/>
  <c r="C13" i="6" l="1"/>
  <c r="C40" i="6" s="1"/>
  <c r="AN7" i="6"/>
  <c r="J25" i="6"/>
  <c r="J52" i="6" s="1"/>
  <c r="Q12" i="6"/>
  <c r="Q39" i="6" s="1"/>
  <c r="CW51" i="6"/>
  <c r="CX51" i="6" s="1"/>
  <c r="CW53" i="6"/>
  <c r="BN53" i="6" s="1"/>
  <c r="AP10" i="6"/>
  <c r="AR10" i="6" s="1"/>
  <c r="Q6" i="6"/>
  <c r="Q33" i="6" s="1"/>
  <c r="CW43" i="6"/>
  <c r="BN43" i="6" s="1"/>
  <c r="AP2" i="6"/>
  <c r="CV47" i="6"/>
  <c r="CX47" i="6" s="1"/>
  <c r="CW54" i="6"/>
  <c r="BN54" i="6" s="1"/>
  <c r="J12" i="6"/>
  <c r="J39" i="6" s="1"/>
  <c r="AP13" i="6"/>
  <c r="AR13" i="6" s="1"/>
  <c r="AR3" i="6"/>
  <c r="K8" i="6" s="1"/>
  <c r="K35" i="6" s="1"/>
  <c r="AR7" i="6"/>
  <c r="S14" i="6" s="1"/>
  <c r="S41" i="6" s="1"/>
  <c r="CM47" i="6"/>
  <c r="AR2" i="6"/>
  <c r="E8" i="6" s="1"/>
  <c r="E35" i="6" s="1"/>
  <c r="AY35" i="6" s="1"/>
  <c r="AR5" i="6"/>
  <c r="E14" i="6" s="1"/>
  <c r="E41" i="6" s="1"/>
  <c r="AR6" i="6"/>
  <c r="K14" i="6" s="1"/>
  <c r="K41" i="6" s="1"/>
  <c r="CF48" i="6"/>
  <c r="CE48" i="6" s="1"/>
  <c r="AF21" i="6" s="1"/>
  <c r="AG21" i="6"/>
  <c r="CV50" i="6"/>
  <c r="J18" i="6"/>
  <c r="J45" i="6" s="1"/>
  <c r="AN9" i="6"/>
  <c r="CL51" i="6"/>
  <c r="DI51" i="6"/>
  <c r="CH51" i="6"/>
  <c r="CE51" i="6" s="1"/>
  <c r="AF24" i="6" s="1"/>
  <c r="CG51" i="6"/>
  <c r="BF25" i="6"/>
  <c r="F50" i="6" s="1"/>
  <c r="AP25" i="6"/>
  <c r="AX25" i="6"/>
  <c r="DI45" i="6"/>
  <c r="CL45" i="6"/>
  <c r="CH45" i="6"/>
  <c r="AR4" i="6"/>
  <c r="AR12" i="6"/>
  <c r="BP48" i="6"/>
  <c r="CX48" i="6"/>
  <c r="AK48" i="6"/>
  <c r="BN48" i="6"/>
  <c r="CW50" i="6"/>
  <c r="AP9" i="6"/>
  <c r="J19" i="6"/>
  <c r="J46" i="6" s="1"/>
  <c r="AX18" i="6"/>
  <c r="AP18" i="6"/>
  <c r="BF18" i="6"/>
  <c r="T32" i="6" s="1"/>
  <c r="CG45" i="6"/>
  <c r="BF22" i="6"/>
  <c r="F44" i="6" s="1"/>
  <c r="AP22" i="6"/>
  <c r="AX22" i="6"/>
  <c r="BP51" i="6"/>
  <c r="BN51" i="6"/>
  <c r="AK51" i="6"/>
  <c r="CM51" i="6"/>
  <c r="DI46" i="6"/>
  <c r="CL46" i="6"/>
  <c r="CH46" i="6"/>
  <c r="CG46" i="6"/>
  <c r="AX20" i="6"/>
  <c r="BF20" i="6"/>
  <c r="M38" i="6" s="1"/>
  <c r="AP20" i="6"/>
  <c r="DI54" i="6"/>
  <c r="CL54" i="6"/>
  <c r="CG54" i="6"/>
  <c r="CH54" i="6"/>
  <c r="BP45" i="6"/>
  <c r="BN45" i="6"/>
  <c r="CX45" i="6"/>
  <c r="AK45" i="6"/>
  <c r="AX16" i="6"/>
  <c r="BF16" i="6"/>
  <c r="F32" i="6" s="1"/>
  <c r="AP16" i="6"/>
  <c r="CM49" i="6"/>
  <c r="CM54" i="6"/>
  <c r="BA50" i="6"/>
  <c r="AX50" i="6" s="1"/>
  <c r="AF50" i="6" s="1"/>
  <c r="AO50" i="6"/>
  <c r="DE50" i="6"/>
  <c r="BA48" i="6"/>
  <c r="AX48" i="6" s="1"/>
  <c r="AF48" i="6" s="1"/>
  <c r="AO48" i="6"/>
  <c r="DE48" i="6"/>
  <c r="CL44" i="6"/>
  <c r="DI44" i="6"/>
  <c r="CL53" i="6"/>
  <c r="DI53" i="6"/>
  <c r="CG53" i="6"/>
  <c r="CH53" i="6"/>
  <c r="BP43" i="6"/>
  <c r="AK43" i="6"/>
  <c r="CW49" i="6"/>
  <c r="C19" i="6"/>
  <c r="C46" i="6" s="1"/>
  <c r="AP8" i="6"/>
  <c r="BF17" i="6"/>
  <c r="M32" i="6" s="1"/>
  <c r="AP17" i="6"/>
  <c r="AX17" i="6"/>
  <c r="BF26" i="6"/>
  <c r="M50" i="6" s="1"/>
  <c r="AP26" i="6"/>
  <c r="AX26" i="6"/>
  <c r="CG44" i="6"/>
  <c r="BP52" i="6"/>
  <c r="CX52" i="6"/>
  <c r="BN52" i="6"/>
  <c r="AK52" i="6"/>
  <c r="BF24" i="6"/>
  <c r="T44" i="6" s="1"/>
  <c r="AP24" i="6"/>
  <c r="AX24" i="6"/>
  <c r="BP46" i="6"/>
  <c r="BN46" i="6"/>
  <c r="CX46" i="6"/>
  <c r="AK46" i="6"/>
  <c r="CV49" i="6"/>
  <c r="C18" i="6"/>
  <c r="C45" i="6" s="1"/>
  <c r="AN8" i="6"/>
  <c r="CX53" i="6"/>
  <c r="AK53" i="6"/>
  <c r="BP53" i="6"/>
  <c r="CM45" i="6"/>
  <c r="CL49" i="6"/>
  <c r="DI49" i="6"/>
  <c r="CH49" i="6"/>
  <c r="CE49" i="6" s="1"/>
  <c r="AF22" i="6" s="1"/>
  <c r="CM44" i="6"/>
  <c r="CH44" i="6"/>
  <c r="AR11" i="6"/>
  <c r="BF19" i="6"/>
  <c r="F38" i="6" s="1"/>
  <c r="AP19" i="6"/>
  <c r="AX19" i="6"/>
  <c r="CM46" i="6"/>
  <c r="CL47" i="6"/>
  <c r="DI47" i="6"/>
  <c r="CH47" i="6"/>
  <c r="DI52" i="6"/>
  <c r="CL52" i="6"/>
  <c r="CH52" i="6"/>
  <c r="CX44" i="6"/>
  <c r="BN44" i="6"/>
  <c r="AK44" i="6"/>
  <c r="BP44" i="6"/>
  <c r="CM53" i="6"/>
  <c r="BF27" i="6"/>
  <c r="T50" i="6" s="1"/>
  <c r="AP27" i="6"/>
  <c r="AX27" i="6"/>
  <c r="CM52" i="6"/>
  <c r="DI43" i="6"/>
  <c r="CL43" i="6"/>
  <c r="CH43" i="6"/>
  <c r="CG43" i="6"/>
  <c r="BP54" i="6"/>
  <c r="AK54" i="6"/>
  <c r="CX43" i="6" l="1"/>
  <c r="T20" i="6"/>
  <c r="T47" i="6" s="1"/>
  <c r="S20" i="6"/>
  <c r="S47" i="6" s="1"/>
  <c r="R20" i="6"/>
  <c r="R47" i="6" s="1"/>
  <c r="Q20" i="6"/>
  <c r="Q47" i="6" s="1"/>
  <c r="BP47" i="6"/>
  <c r="AK47" i="6"/>
  <c r="CX54" i="6"/>
  <c r="BN47" i="6"/>
  <c r="T14" i="6"/>
  <c r="T41" i="6" s="1"/>
  <c r="J8" i="6"/>
  <c r="J35" i="6" s="1"/>
  <c r="AV21" i="6"/>
  <c r="AN21" i="6"/>
  <c r="BD21" i="6"/>
  <c r="S37" i="6" s="1"/>
  <c r="L8" i="6"/>
  <c r="L35" i="6" s="1"/>
  <c r="C14" i="6"/>
  <c r="C41" i="6" s="1"/>
  <c r="M8" i="6"/>
  <c r="M35" i="6" s="1"/>
  <c r="S26" i="6"/>
  <c r="S53" i="6" s="1"/>
  <c r="R26" i="6"/>
  <c r="R53" i="6" s="1"/>
  <c r="Q26" i="6"/>
  <c r="Q53" i="6" s="1"/>
  <c r="T26" i="6"/>
  <c r="T53" i="6" s="1"/>
  <c r="R14" i="6"/>
  <c r="R41" i="6" s="1"/>
  <c r="Q14" i="6"/>
  <c r="Q41" i="6" s="1"/>
  <c r="M14" i="6"/>
  <c r="M41" i="6" s="1"/>
  <c r="C8" i="6"/>
  <c r="C35" i="6" s="1"/>
  <c r="AW35" i="6" s="1"/>
  <c r="D8" i="6"/>
  <c r="D35" i="6" s="1"/>
  <c r="AX35" i="6" s="1"/>
  <c r="F8" i="6"/>
  <c r="F35" i="6" s="1"/>
  <c r="AZ35" i="6" s="1"/>
  <c r="D14" i="6"/>
  <c r="D41" i="6" s="1"/>
  <c r="F14" i="6"/>
  <c r="F41" i="6" s="1"/>
  <c r="J14" i="6"/>
  <c r="J41" i="6" s="1"/>
  <c r="L14" i="6"/>
  <c r="L41" i="6" s="1"/>
  <c r="BA47" i="6"/>
  <c r="AX47" i="6" s="1"/>
  <c r="AF47" i="6" s="1"/>
  <c r="DE47" i="6"/>
  <c r="AO47" i="6"/>
  <c r="CO47" i="6"/>
  <c r="BA49" i="6"/>
  <c r="AX49" i="6" s="1"/>
  <c r="AF49" i="6" s="1"/>
  <c r="DE49" i="6"/>
  <c r="AO49" i="6"/>
  <c r="CO49" i="6"/>
  <c r="CJ49" i="6" s="1"/>
  <c r="CX50" i="6"/>
  <c r="BP50" i="6"/>
  <c r="AK50" i="6"/>
  <c r="BN50" i="6"/>
  <c r="CX49" i="6"/>
  <c r="BN49" i="6"/>
  <c r="AK49" i="6"/>
  <c r="BP49" i="6"/>
  <c r="BA53" i="6"/>
  <c r="AX53" i="6" s="1"/>
  <c r="AF53" i="6" s="1"/>
  <c r="AO53" i="6"/>
  <c r="DE53" i="6"/>
  <c r="CO53" i="6"/>
  <c r="CJ53" i="6" s="1"/>
  <c r="BA46" i="6"/>
  <c r="AX46" i="6" s="1"/>
  <c r="AF46" i="6" s="1"/>
  <c r="AO46" i="6"/>
  <c r="DE46" i="6"/>
  <c r="CO46" i="6"/>
  <c r="CJ46" i="6" s="1"/>
  <c r="DE43" i="6"/>
  <c r="AO43" i="6"/>
  <c r="BA43" i="6"/>
  <c r="AX43" i="6" s="1"/>
  <c r="AF43" i="6" s="1"/>
  <c r="CO43" i="6"/>
  <c r="DE52" i="6"/>
  <c r="AO52" i="6"/>
  <c r="BA52" i="6"/>
  <c r="AX52" i="6" s="1"/>
  <c r="AF52" i="6" s="1"/>
  <c r="CO52" i="6"/>
  <c r="CJ52" i="6" s="1"/>
  <c r="C26" i="6"/>
  <c r="C53" i="6" s="1"/>
  <c r="F26" i="6"/>
  <c r="F53" i="6" s="1"/>
  <c r="E26" i="6"/>
  <c r="E53" i="6" s="1"/>
  <c r="D26" i="6"/>
  <c r="D53" i="6" s="1"/>
  <c r="DE54" i="6"/>
  <c r="AO54" i="6"/>
  <c r="BA54" i="6"/>
  <c r="AX54" i="6" s="1"/>
  <c r="AF54" i="6" s="1"/>
  <c r="CO54" i="6"/>
  <c r="J26" i="6"/>
  <c r="J53" i="6" s="1"/>
  <c r="M26" i="6"/>
  <c r="M53" i="6" s="1"/>
  <c r="K26" i="6"/>
  <c r="K53" i="6" s="1"/>
  <c r="L26" i="6"/>
  <c r="L53" i="6" s="1"/>
  <c r="DE45" i="6"/>
  <c r="AO45" i="6"/>
  <c r="BA45" i="6"/>
  <c r="AX45" i="6" s="1"/>
  <c r="AF45" i="6" s="1"/>
  <c r="CO45" i="6"/>
  <c r="AR9" i="6"/>
  <c r="AO21" i="6"/>
  <c r="AW21" i="6"/>
  <c r="BE21" i="6"/>
  <c r="S38" i="6" s="1"/>
  <c r="DD48" i="6"/>
  <c r="BY48" i="6"/>
  <c r="CK48" i="6"/>
  <c r="AU48" i="6"/>
  <c r="AS48" i="6" s="1"/>
  <c r="AE48" i="6" s="1"/>
  <c r="BU48" i="6"/>
  <c r="BR48" i="6" s="1"/>
  <c r="AD21" i="6" s="1"/>
  <c r="BT48" i="6"/>
  <c r="BZ48" i="6"/>
  <c r="AO51" i="6"/>
  <c r="DE51" i="6"/>
  <c r="BA51" i="6"/>
  <c r="AX51" i="6" s="1"/>
  <c r="AF51" i="6" s="1"/>
  <c r="CO51" i="6"/>
  <c r="CJ51" i="6" s="1"/>
  <c r="AV22" i="6"/>
  <c r="BD22" i="6"/>
  <c r="E43" i="6" s="1"/>
  <c r="AN22" i="6"/>
  <c r="AR8" i="6"/>
  <c r="BA44" i="6"/>
  <c r="AX44" i="6" s="1"/>
  <c r="AF44" i="6" s="1"/>
  <c r="DE44" i="6"/>
  <c r="AO44" i="6"/>
  <c r="BY50" i="6"/>
  <c r="DD50" i="6"/>
  <c r="CK50" i="6"/>
  <c r="CJ50" i="6" s="1"/>
  <c r="AU50" i="6"/>
  <c r="AS50" i="6" s="1"/>
  <c r="AE50" i="6" s="1"/>
  <c r="BT50" i="6"/>
  <c r="BU50" i="6"/>
  <c r="BZ50" i="6"/>
  <c r="CO44" i="6"/>
  <c r="CJ44" i="6" s="1"/>
  <c r="T8" i="6"/>
  <c r="T35" i="6" s="1"/>
  <c r="S8" i="6"/>
  <c r="S35" i="6" s="1"/>
  <c r="Q8" i="6"/>
  <c r="Q35" i="6" s="1"/>
  <c r="R8" i="6"/>
  <c r="R35" i="6" s="1"/>
  <c r="AV24" i="6"/>
  <c r="AN24" i="6"/>
  <c r="BD24" i="6"/>
  <c r="S43" i="6" s="1"/>
  <c r="AG23" i="6" l="1"/>
  <c r="CF50" i="6"/>
  <c r="CE50" i="6" s="1"/>
  <c r="AF23" i="6" s="1"/>
  <c r="CF51" i="6"/>
  <c r="AG24" i="6"/>
  <c r="BY53" i="6"/>
  <c r="AU53" i="6"/>
  <c r="AS53" i="6" s="1"/>
  <c r="AE53" i="6" s="1"/>
  <c r="DD53" i="6"/>
  <c r="CK53" i="6"/>
  <c r="BU53" i="6"/>
  <c r="BR53" i="6" s="1"/>
  <c r="AD26" i="6" s="1"/>
  <c r="BT53" i="6"/>
  <c r="BZ53" i="6"/>
  <c r="CF49" i="6"/>
  <c r="AG22" i="6"/>
  <c r="AG17" i="6"/>
  <c r="CF44" i="6"/>
  <c r="CE44" i="6" s="1"/>
  <c r="AF17" i="6" s="1"/>
  <c r="CZ50" i="6"/>
  <c r="BM50" i="6" s="1"/>
  <c r="CB50" i="6"/>
  <c r="BW50" i="6" s="1"/>
  <c r="D20" i="6"/>
  <c r="D47" i="6" s="1"/>
  <c r="F20" i="6"/>
  <c r="F47" i="6" s="1"/>
  <c r="E20" i="6"/>
  <c r="E47" i="6" s="1"/>
  <c r="C20" i="6"/>
  <c r="C47" i="6" s="1"/>
  <c r="CK54" i="6"/>
  <c r="CJ54" i="6" s="1"/>
  <c r="DD54" i="6"/>
  <c r="BY54" i="6"/>
  <c r="AU54" i="6"/>
  <c r="AS54" i="6" s="1"/>
  <c r="AE54" i="6" s="1"/>
  <c r="BT54" i="6"/>
  <c r="BU54" i="6"/>
  <c r="BZ54" i="6"/>
  <c r="CF52" i="6"/>
  <c r="CE52" i="6" s="1"/>
  <c r="AF25" i="6" s="1"/>
  <c r="AG25" i="6"/>
  <c r="DD43" i="6"/>
  <c r="BY43" i="6"/>
  <c r="AU43" i="6"/>
  <c r="AS43" i="6" s="1"/>
  <c r="AE43" i="6" s="1"/>
  <c r="CK43" i="6"/>
  <c r="CJ43" i="6" s="1"/>
  <c r="BU43" i="6"/>
  <c r="BT43" i="6"/>
  <c r="BZ43" i="6"/>
  <c r="CF46" i="6"/>
  <c r="CE46" i="6" s="1"/>
  <c r="AF19" i="6" s="1"/>
  <c r="AG19" i="6"/>
  <c r="DD51" i="6"/>
  <c r="BY51" i="6"/>
  <c r="AU51" i="6"/>
  <c r="AS51" i="6" s="1"/>
  <c r="AE51" i="6" s="1"/>
  <c r="CK51" i="6"/>
  <c r="BU51" i="6"/>
  <c r="BR51" i="6" s="1"/>
  <c r="AD24" i="6" s="1"/>
  <c r="BT51" i="6"/>
  <c r="BZ51" i="6"/>
  <c r="BB21" i="6"/>
  <c r="R37" i="6" s="1"/>
  <c r="AL21" i="6"/>
  <c r="AT21" i="6"/>
  <c r="CZ48" i="6"/>
  <c r="CB48" i="6"/>
  <c r="BW48" i="6" s="1"/>
  <c r="DD46" i="6"/>
  <c r="BY46" i="6"/>
  <c r="CK46" i="6"/>
  <c r="AU46" i="6"/>
  <c r="AS46" i="6" s="1"/>
  <c r="AE46" i="6" s="1"/>
  <c r="BT46" i="6"/>
  <c r="BU46" i="6"/>
  <c r="BR46" i="6" s="1"/>
  <c r="AD19" i="6" s="1"/>
  <c r="BZ46" i="6"/>
  <c r="AU49" i="6"/>
  <c r="AS49" i="6" s="1"/>
  <c r="AE49" i="6" s="1"/>
  <c r="CK49" i="6"/>
  <c r="DD49" i="6"/>
  <c r="BY49" i="6"/>
  <c r="BU49" i="6"/>
  <c r="BR49" i="6" s="1"/>
  <c r="AD22" i="6" s="1"/>
  <c r="BT49" i="6"/>
  <c r="BZ49" i="6"/>
  <c r="AU47" i="6"/>
  <c r="AS47" i="6" s="1"/>
  <c r="AE47" i="6" s="1"/>
  <c r="CK47" i="6"/>
  <c r="CJ47" i="6" s="1"/>
  <c r="DD47" i="6"/>
  <c r="BY47" i="6"/>
  <c r="BT47" i="6"/>
  <c r="BU47" i="6"/>
  <c r="BZ47" i="6"/>
  <c r="BY44" i="6"/>
  <c r="AU44" i="6"/>
  <c r="AS44" i="6" s="1"/>
  <c r="AE44" i="6" s="1"/>
  <c r="CK44" i="6"/>
  <c r="DD44" i="6"/>
  <c r="BT44" i="6"/>
  <c r="BU44" i="6"/>
  <c r="BR44" i="6" s="1"/>
  <c r="AD17" i="6" s="1"/>
  <c r="BZ44" i="6"/>
  <c r="CK52" i="6"/>
  <c r="DD52" i="6"/>
  <c r="BY52" i="6"/>
  <c r="AU52" i="6"/>
  <c r="AS52" i="6" s="1"/>
  <c r="AE52" i="6" s="1"/>
  <c r="BU52" i="6"/>
  <c r="BR52" i="6" s="1"/>
  <c r="AD25" i="6" s="1"/>
  <c r="BT52" i="6"/>
  <c r="BZ52" i="6"/>
  <c r="K20" i="6"/>
  <c r="K47" i="6" s="1"/>
  <c r="M20" i="6"/>
  <c r="M47" i="6" s="1"/>
  <c r="L20" i="6"/>
  <c r="L47" i="6" s="1"/>
  <c r="J20" i="6"/>
  <c r="J47" i="6" s="1"/>
  <c r="CK45" i="6"/>
  <c r="CJ45" i="6" s="1"/>
  <c r="DD45" i="6"/>
  <c r="BY45" i="6"/>
  <c r="AU45" i="6"/>
  <c r="AS45" i="6" s="1"/>
  <c r="AE45" i="6" s="1"/>
  <c r="BU45" i="6"/>
  <c r="BT45" i="6"/>
  <c r="BZ45" i="6"/>
  <c r="CF53" i="6"/>
  <c r="CE53" i="6" s="1"/>
  <c r="AF26" i="6" s="1"/>
  <c r="AG26" i="6"/>
  <c r="CF47" i="6" l="1"/>
  <c r="CE47" i="6" s="1"/>
  <c r="AF20" i="6" s="1"/>
  <c r="AG20" i="6"/>
  <c r="BD26" i="6"/>
  <c r="L49" i="6" s="1"/>
  <c r="AV26" i="6"/>
  <c r="AN26" i="6"/>
  <c r="CF45" i="6"/>
  <c r="CE45" i="6" s="1"/>
  <c r="AF18" i="6" s="1"/>
  <c r="AN18" i="6" s="1"/>
  <c r="AG18" i="6"/>
  <c r="AW18" i="6" s="1"/>
  <c r="BD23" i="6"/>
  <c r="L43" i="6" s="1"/>
  <c r="AV23" i="6"/>
  <c r="AN23" i="6"/>
  <c r="AW23" i="6"/>
  <c r="BE23" i="6"/>
  <c r="L44" i="6" s="1"/>
  <c r="AO23" i="6"/>
  <c r="AG27" i="6"/>
  <c r="BE27" i="6" s="1"/>
  <c r="S50" i="6" s="1"/>
  <c r="CF54" i="6"/>
  <c r="CE54" i="6" s="1"/>
  <c r="AF27" i="6" s="1"/>
  <c r="AV25" i="6"/>
  <c r="BD25" i="6"/>
  <c r="E49" i="6" s="1"/>
  <c r="AN25" i="6"/>
  <c r="AV19" i="6"/>
  <c r="BD19" i="6"/>
  <c r="E37" i="6" s="1"/>
  <c r="AN19" i="6"/>
  <c r="BD18" i="6"/>
  <c r="S31" i="6" s="1"/>
  <c r="AV17" i="6"/>
  <c r="BD17" i="6"/>
  <c r="L31" i="6" s="1"/>
  <c r="AN17" i="6"/>
  <c r="CF43" i="6"/>
  <c r="CE43" i="6" s="1"/>
  <c r="AF16" i="6" s="1"/>
  <c r="AG16" i="6"/>
  <c r="AW26" i="6"/>
  <c r="BE26" i="6"/>
  <c r="L50" i="6" s="1"/>
  <c r="AO26" i="6"/>
  <c r="BB25" i="6"/>
  <c r="D49" i="6" s="1"/>
  <c r="AL25" i="6"/>
  <c r="AT25" i="6"/>
  <c r="CZ49" i="6"/>
  <c r="CB49" i="6"/>
  <c r="BW49" i="6" s="1"/>
  <c r="BL48" i="6"/>
  <c r="CY48" i="6"/>
  <c r="BO48" i="6" s="1"/>
  <c r="AQ48" i="6"/>
  <c r="AN48" i="6" s="1"/>
  <c r="AD48" i="6" s="1"/>
  <c r="AL48" i="6"/>
  <c r="AJ48" i="6" s="1"/>
  <c r="AC48" i="6" s="1"/>
  <c r="BX48" i="6"/>
  <c r="BM48" i="6"/>
  <c r="AW25" i="6"/>
  <c r="AO25" i="6"/>
  <c r="BE25" i="6"/>
  <c r="E50" i="6" s="1"/>
  <c r="BE20" i="6"/>
  <c r="L38" i="6" s="1"/>
  <c r="AW20" i="6"/>
  <c r="AO20" i="6"/>
  <c r="CZ45" i="6"/>
  <c r="CB45" i="6"/>
  <c r="BW45" i="6" s="1"/>
  <c r="CZ44" i="6"/>
  <c r="CB44" i="6"/>
  <c r="BW44" i="6" s="1"/>
  <c r="CZ47" i="6"/>
  <c r="CB47" i="6"/>
  <c r="BW47" i="6" s="1"/>
  <c r="BB19" i="6"/>
  <c r="D37" i="6" s="1"/>
  <c r="AL19" i="6"/>
  <c r="AT19" i="6"/>
  <c r="BS50" i="6"/>
  <c r="BR50" i="6" s="1"/>
  <c r="AD23" i="6" s="1"/>
  <c r="AE23" i="6"/>
  <c r="BB22" i="6"/>
  <c r="D43" i="6" s="1"/>
  <c r="AL22" i="6"/>
  <c r="AT22" i="6"/>
  <c r="CZ46" i="6"/>
  <c r="CB46" i="6"/>
  <c r="BW46" i="6" s="1"/>
  <c r="BB24" i="6"/>
  <c r="R43" i="6" s="1"/>
  <c r="AL24" i="6"/>
  <c r="AT24" i="6"/>
  <c r="CZ51" i="6"/>
  <c r="CB51" i="6"/>
  <c r="BW51" i="6" s="1"/>
  <c r="BL50" i="6"/>
  <c r="AQ50" i="6"/>
  <c r="AN50" i="6" s="1"/>
  <c r="AD50" i="6" s="1"/>
  <c r="AL50" i="6"/>
  <c r="AJ50" i="6" s="1"/>
  <c r="AC50" i="6" s="1"/>
  <c r="CY50" i="6"/>
  <c r="BO50" i="6" s="1"/>
  <c r="BX50" i="6"/>
  <c r="BE22" i="6"/>
  <c r="E44" i="6" s="1"/>
  <c r="AW22" i="6"/>
  <c r="AO22" i="6"/>
  <c r="BB26" i="6"/>
  <c r="K49" i="6" s="1"/>
  <c r="AL26" i="6"/>
  <c r="AT26" i="6"/>
  <c r="AW24" i="6"/>
  <c r="BE24" i="6"/>
  <c r="S44" i="6" s="1"/>
  <c r="AO24" i="6"/>
  <c r="CZ53" i="6"/>
  <c r="CB53" i="6"/>
  <c r="BW53" i="6" s="1"/>
  <c r="CZ52" i="6"/>
  <c r="CB52" i="6"/>
  <c r="BW52" i="6" s="1"/>
  <c r="BB17" i="6"/>
  <c r="K31" i="6" s="1"/>
  <c r="AL17" i="6"/>
  <c r="AT17" i="6"/>
  <c r="BS48" i="6"/>
  <c r="AE21" i="6"/>
  <c r="BE19" i="6"/>
  <c r="E38" i="6" s="1"/>
  <c r="AW19" i="6"/>
  <c r="AO19" i="6"/>
  <c r="CZ43" i="6"/>
  <c r="CB43" i="6"/>
  <c r="BW43" i="6" s="1"/>
  <c r="CZ54" i="6"/>
  <c r="CB54" i="6"/>
  <c r="BW54" i="6" s="1"/>
  <c r="AW17" i="6"/>
  <c r="AO17" i="6"/>
  <c r="BE17" i="6"/>
  <c r="L32" i="6" s="1"/>
  <c r="AN20" i="6" l="1"/>
  <c r="BD20" i="6"/>
  <c r="L37" i="6" s="1"/>
  <c r="AV20" i="6"/>
  <c r="AW27" i="6"/>
  <c r="AO27" i="6"/>
  <c r="AV18" i="6"/>
  <c r="AO18" i="6"/>
  <c r="BE18" i="6"/>
  <c r="S32" i="6" s="1"/>
  <c r="BB23" i="6"/>
  <c r="K43" i="6" s="1"/>
  <c r="AL23" i="6"/>
  <c r="AT23" i="6"/>
  <c r="AN27" i="6"/>
  <c r="BD27" i="6"/>
  <c r="S49" i="6" s="1"/>
  <c r="AV27" i="6"/>
  <c r="BL54" i="6"/>
  <c r="AQ54" i="6"/>
  <c r="AN54" i="6" s="1"/>
  <c r="AD54" i="6" s="1"/>
  <c r="BX54" i="6"/>
  <c r="CY54" i="6"/>
  <c r="BO54" i="6" s="1"/>
  <c r="AL54" i="6"/>
  <c r="AJ54" i="6" s="1"/>
  <c r="AC54" i="6" s="1"/>
  <c r="BM54" i="6"/>
  <c r="BS44" i="6"/>
  <c r="AE17" i="6"/>
  <c r="BL43" i="6"/>
  <c r="CY43" i="6"/>
  <c r="BO43" i="6" s="1"/>
  <c r="BX43" i="6"/>
  <c r="AL43" i="6"/>
  <c r="AJ43" i="6" s="1"/>
  <c r="AC43" i="6" s="1"/>
  <c r="AQ43" i="6"/>
  <c r="AN43" i="6" s="1"/>
  <c r="AD43" i="6" s="1"/>
  <c r="BM43" i="6"/>
  <c r="BS53" i="6"/>
  <c r="AE26" i="6"/>
  <c r="BJ50" i="6"/>
  <c r="AC23" i="6" s="1"/>
  <c r="BS51" i="6"/>
  <c r="AE24" i="6"/>
  <c r="BC23" i="6"/>
  <c r="K44" i="6" s="1"/>
  <c r="AM23" i="6"/>
  <c r="AU23" i="6"/>
  <c r="CY44" i="6"/>
  <c r="BO44" i="6" s="1"/>
  <c r="AQ44" i="6"/>
  <c r="AN44" i="6" s="1"/>
  <c r="AD44" i="6" s="1"/>
  <c r="AL44" i="6"/>
  <c r="AJ44" i="6" s="1"/>
  <c r="AC44" i="6" s="1"/>
  <c r="BX44" i="6"/>
  <c r="BL44" i="6"/>
  <c r="BM44" i="6"/>
  <c r="BJ48" i="6"/>
  <c r="AC21" i="6" s="1"/>
  <c r="BC21" i="6"/>
  <c r="R38" i="6" s="1"/>
  <c r="AU21" i="6"/>
  <c r="AM21" i="6"/>
  <c r="CY53" i="6"/>
  <c r="BO53" i="6" s="1"/>
  <c r="AQ53" i="6"/>
  <c r="AN53" i="6" s="1"/>
  <c r="AD53" i="6" s="1"/>
  <c r="AL53" i="6"/>
  <c r="AJ53" i="6" s="1"/>
  <c r="AC53" i="6" s="1"/>
  <c r="BX53" i="6"/>
  <c r="BL53" i="6"/>
  <c r="BM53" i="6"/>
  <c r="BL51" i="6"/>
  <c r="CY51" i="6"/>
  <c r="BO51" i="6" s="1"/>
  <c r="BX51" i="6"/>
  <c r="AL51" i="6"/>
  <c r="AJ51" i="6" s="1"/>
  <c r="AC51" i="6" s="1"/>
  <c r="AQ51" i="6"/>
  <c r="AN51" i="6" s="1"/>
  <c r="AD51" i="6" s="1"/>
  <c r="BM51" i="6"/>
  <c r="BS46" i="6"/>
  <c r="AE19" i="6"/>
  <c r="BS47" i="6"/>
  <c r="BR47" i="6" s="1"/>
  <c r="AD20" i="6" s="1"/>
  <c r="AE20" i="6"/>
  <c r="BS45" i="6"/>
  <c r="BR45" i="6" s="1"/>
  <c r="AD18" i="6" s="1"/>
  <c r="AE18" i="6"/>
  <c r="BS49" i="6"/>
  <c r="AE22" i="6"/>
  <c r="BE16" i="6"/>
  <c r="E32" i="6" s="1"/>
  <c r="AO16" i="6"/>
  <c r="AW16" i="6"/>
  <c r="BS43" i="6"/>
  <c r="BR43" i="6" s="1"/>
  <c r="AE16" i="6"/>
  <c r="BL52" i="6"/>
  <c r="AL52" i="6"/>
  <c r="AJ52" i="6" s="1"/>
  <c r="AC52" i="6" s="1"/>
  <c r="CY52" i="6"/>
  <c r="BO52" i="6" s="1"/>
  <c r="AQ52" i="6"/>
  <c r="AN52" i="6" s="1"/>
  <c r="AD52" i="6" s="1"/>
  <c r="BX52" i="6"/>
  <c r="BM52" i="6"/>
  <c r="BS54" i="6"/>
  <c r="BR54" i="6" s="1"/>
  <c r="AD27" i="6" s="1"/>
  <c r="AE27" i="6"/>
  <c r="BS52" i="6"/>
  <c r="AE25" i="6"/>
  <c r="BL46" i="6"/>
  <c r="CY46" i="6"/>
  <c r="BO46" i="6" s="1"/>
  <c r="AQ46" i="6"/>
  <c r="AN46" i="6" s="1"/>
  <c r="AD46" i="6" s="1"/>
  <c r="AL46" i="6"/>
  <c r="AJ46" i="6" s="1"/>
  <c r="AC46" i="6" s="1"/>
  <c r="BX46" i="6"/>
  <c r="BM46" i="6"/>
  <c r="BX47" i="6"/>
  <c r="BL47" i="6"/>
  <c r="CY47" i="6"/>
  <c r="BO47" i="6" s="1"/>
  <c r="AL47" i="6"/>
  <c r="AJ47" i="6" s="1"/>
  <c r="AC47" i="6" s="1"/>
  <c r="AQ47" i="6"/>
  <c r="AN47" i="6" s="1"/>
  <c r="AD47" i="6" s="1"/>
  <c r="BM47" i="6"/>
  <c r="BL45" i="6"/>
  <c r="AQ45" i="6"/>
  <c r="AN45" i="6" s="1"/>
  <c r="AD45" i="6" s="1"/>
  <c r="BX45" i="6"/>
  <c r="CY45" i="6"/>
  <c r="BO45" i="6" s="1"/>
  <c r="AL45" i="6"/>
  <c r="AJ45" i="6" s="1"/>
  <c r="AC45" i="6" s="1"/>
  <c r="BM45" i="6"/>
  <c r="BX49" i="6"/>
  <c r="AL49" i="6"/>
  <c r="AJ49" i="6" s="1"/>
  <c r="AC49" i="6" s="1"/>
  <c r="AQ49" i="6"/>
  <c r="AN49" i="6" s="1"/>
  <c r="AD49" i="6" s="1"/>
  <c r="CY49" i="6"/>
  <c r="BO49" i="6" s="1"/>
  <c r="BL49" i="6"/>
  <c r="BM49" i="6"/>
  <c r="BD16" i="6"/>
  <c r="E31" i="6" s="1"/>
  <c r="AN16" i="6"/>
  <c r="AV16" i="6"/>
  <c r="AL20" i="6" l="1"/>
  <c r="BB20" i="6"/>
  <c r="K37" i="6" s="1"/>
  <c r="AT20" i="6"/>
  <c r="BB18" i="6"/>
  <c r="R31" i="6" s="1"/>
  <c r="AT18" i="6"/>
  <c r="AL18" i="6"/>
  <c r="BJ47" i="6"/>
  <c r="AC20" i="6" s="1"/>
  <c r="BA20" i="6" s="1"/>
  <c r="J38" i="6" s="1"/>
  <c r="BJ52" i="6"/>
  <c r="AC25" i="6" s="1"/>
  <c r="BA25" i="6" s="1"/>
  <c r="C50" i="6" s="1"/>
  <c r="AT27" i="6"/>
  <c r="BB27" i="6"/>
  <c r="R49" i="6" s="1"/>
  <c r="AL27" i="6"/>
  <c r="BJ54" i="6"/>
  <c r="AC27" i="6" s="1"/>
  <c r="AS27" i="6" s="1"/>
  <c r="AD16" i="6"/>
  <c r="AZ32" i="6"/>
  <c r="AM22" i="6"/>
  <c r="AU22" i="6"/>
  <c r="BC22" i="6"/>
  <c r="D44" i="6" s="1"/>
  <c r="BC20" i="6"/>
  <c r="K38" i="6" s="1"/>
  <c r="AM20" i="6"/>
  <c r="AU20" i="6"/>
  <c r="BJ51" i="6"/>
  <c r="AC24" i="6" s="1"/>
  <c r="BC26" i="6"/>
  <c r="K50" i="6" s="1"/>
  <c r="AM26" i="6"/>
  <c r="AU26" i="6"/>
  <c r="BC17" i="6"/>
  <c r="K32" i="6" s="1"/>
  <c r="AU17" i="6"/>
  <c r="AM17" i="6"/>
  <c r="BJ45" i="6"/>
  <c r="AC18" i="6" s="1"/>
  <c r="BC25" i="6"/>
  <c r="D50" i="6" s="1"/>
  <c r="AM25" i="6"/>
  <c r="AU25" i="6"/>
  <c r="BJ44" i="6"/>
  <c r="AC17" i="6" s="1"/>
  <c r="BC24" i="6"/>
  <c r="R44" i="6" s="1"/>
  <c r="AM24" i="6"/>
  <c r="AU24" i="6"/>
  <c r="BC18" i="6"/>
  <c r="R32" i="6" s="1"/>
  <c r="AU18" i="6"/>
  <c r="AM18" i="6"/>
  <c r="AU19" i="6"/>
  <c r="BC19" i="6"/>
  <c r="D38" i="6" s="1"/>
  <c r="AM19" i="6"/>
  <c r="BJ43" i="6"/>
  <c r="AC16" i="6" s="1"/>
  <c r="BJ49" i="6"/>
  <c r="AC22" i="6" s="1"/>
  <c r="BJ46" i="6"/>
  <c r="AC19" i="6" s="1"/>
  <c r="BC27" i="6"/>
  <c r="R50" i="6" s="1"/>
  <c r="AM27" i="6"/>
  <c r="AU27" i="6"/>
  <c r="AU16" i="6"/>
  <c r="AM16" i="6"/>
  <c r="BC16" i="6"/>
  <c r="D32" i="6" s="1"/>
  <c r="BJ53" i="6"/>
  <c r="AC26" i="6" s="1"/>
  <c r="BA21" i="6"/>
  <c r="Q38" i="6" s="1"/>
  <c r="AS21" i="6"/>
  <c r="AK21" i="6"/>
  <c r="AS23" i="6"/>
  <c r="BA23" i="6"/>
  <c r="J44" i="6" s="1"/>
  <c r="AK23" i="6"/>
  <c r="BA27" i="6" l="1"/>
  <c r="Q50" i="6" s="1"/>
  <c r="AK27" i="6"/>
  <c r="AS25" i="6"/>
  <c r="AK25" i="6"/>
  <c r="AK20" i="6"/>
  <c r="AS20" i="6"/>
  <c r="AS22" i="6"/>
  <c r="AK22" i="6"/>
  <c r="BA22" i="6"/>
  <c r="C44" i="6" s="1"/>
  <c r="BA16" i="6"/>
  <c r="C32" i="6" s="1"/>
  <c r="AS16" i="6"/>
  <c r="AK16" i="6"/>
  <c r="AS24" i="6"/>
  <c r="AK24" i="6"/>
  <c r="BA24" i="6"/>
  <c r="Q44" i="6" s="1"/>
  <c r="BA17" i="6"/>
  <c r="J32" i="6" s="1"/>
  <c r="AS17" i="6"/>
  <c r="AK17" i="6"/>
  <c r="AK18" i="6"/>
  <c r="BA18" i="6"/>
  <c r="Q32" i="6" s="1"/>
  <c r="AS18" i="6"/>
  <c r="AS26" i="6"/>
  <c r="AK26" i="6"/>
  <c r="BA26" i="6"/>
  <c r="J50" i="6" s="1"/>
  <c r="AT16" i="6"/>
  <c r="BB16" i="6"/>
  <c r="D31" i="6" s="1"/>
  <c r="AL16" i="6"/>
  <c r="AS19" i="6"/>
  <c r="AK19" i="6"/>
  <c r="BA19" i="6"/>
  <c r="C38" i="6" s="1"/>
  <c r="N52" i="5" l="1"/>
  <c r="H52" i="5"/>
  <c r="B52" i="5"/>
  <c r="M50" i="5"/>
  <c r="G50" i="5"/>
  <c r="A50" i="5"/>
  <c r="N46" i="5"/>
  <c r="H46" i="5"/>
  <c r="B46" i="5"/>
  <c r="BY45" i="5"/>
  <c r="BY44" i="5"/>
  <c r="M44" i="5"/>
  <c r="G44" i="5"/>
  <c r="A44" i="5"/>
  <c r="BY43" i="5"/>
  <c r="BY42" i="5"/>
  <c r="BY41" i="5"/>
  <c r="BY40" i="5"/>
  <c r="AL40" i="5"/>
  <c r="AJ40" i="5"/>
  <c r="AH40" i="5"/>
  <c r="Y40" i="5"/>
  <c r="N40" i="5"/>
  <c r="H40" i="5"/>
  <c r="B40" i="5"/>
  <c r="BY39" i="5"/>
  <c r="AL39" i="5"/>
  <c r="AJ39" i="5"/>
  <c r="AH39" i="5"/>
  <c r="Y39" i="5"/>
  <c r="BY38" i="5"/>
  <c r="AL38" i="5"/>
  <c r="AJ38" i="5"/>
  <c r="AH38" i="5"/>
  <c r="Y38" i="5"/>
  <c r="M38" i="5"/>
  <c r="G38" i="5"/>
  <c r="A38" i="5"/>
  <c r="BY37" i="5"/>
  <c r="AL37" i="5"/>
  <c r="AJ37" i="5"/>
  <c r="AH37" i="5"/>
  <c r="Y37" i="5"/>
  <c r="BY36" i="5"/>
  <c r="AL36" i="5"/>
  <c r="AJ36" i="5"/>
  <c r="AH36" i="5"/>
  <c r="Y36" i="5"/>
  <c r="BY35" i="5"/>
  <c r="AL35" i="5"/>
  <c r="AJ35" i="5"/>
  <c r="AH35" i="5"/>
  <c r="Y35" i="5"/>
  <c r="BY34" i="5"/>
  <c r="AL34" i="5"/>
  <c r="AJ34" i="5"/>
  <c r="AH34" i="5"/>
  <c r="Y34" i="5"/>
  <c r="N34" i="5"/>
  <c r="H34" i="5"/>
  <c r="B34" i="5"/>
  <c r="BY33" i="5"/>
  <c r="AL33" i="5"/>
  <c r="AJ33" i="5"/>
  <c r="AH33" i="5"/>
  <c r="Y33" i="5"/>
  <c r="BY32" i="5"/>
  <c r="AL32" i="5"/>
  <c r="AJ32" i="5"/>
  <c r="AH32" i="5"/>
  <c r="Y32" i="5"/>
  <c r="M32" i="5"/>
  <c r="G32" i="5"/>
  <c r="A32" i="5"/>
  <c r="BY31" i="5"/>
  <c r="AL31" i="5"/>
  <c r="AJ31" i="5"/>
  <c r="AH31" i="5"/>
  <c r="Y31" i="5"/>
  <c r="BY30" i="5"/>
  <c r="AL30" i="5"/>
  <c r="AJ30" i="5"/>
  <c r="AH30" i="5"/>
  <c r="Y30" i="5"/>
  <c r="BY29" i="5"/>
  <c r="AL29" i="5"/>
  <c r="AJ29" i="5"/>
  <c r="AH29" i="5"/>
  <c r="Y29" i="5"/>
  <c r="F29" i="5"/>
  <c r="B29" i="5"/>
  <c r="BY28" i="5"/>
  <c r="AD28" i="5"/>
  <c r="Z28" i="5"/>
  <c r="Q28" i="5"/>
  <c r="A28" i="5"/>
  <c r="BY27" i="5"/>
  <c r="BY26" i="5"/>
  <c r="BY25" i="5"/>
  <c r="BY24" i="5"/>
  <c r="BY23" i="5"/>
  <c r="BY22" i="5"/>
  <c r="BY21" i="5"/>
  <c r="CO20" i="5"/>
  <c r="CG20" i="5"/>
  <c r="BY20" i="5"/>
  <c r="CO19" i="5"/>
  <c r="CG19" i="5"/>
  <c r="BY19" i="5"/>
  <c r="CO18" i="5"/>
  <c r="CG18" i="5"/>
  <c r="BY18" i="5"/>
  <c r="CO17" i="5"/>
  <c r="CG17" i="5"/>
  <c r="BY17" i="5"/>
  <c r="CO16" i="5"/>
  <c r="CG16" i="5"/>
  <c r="BY16" i="5"/>
  <c r="CO15" i="5"/>
  <c r="CG15" i="5"/>
  <c r="BY15" i="5"/>
  <c r="CO14" i="5"/>
  <c r="CG14" i="5"/>
  <c r="BY14" i="5"/>
  <c r="CO13" i="5"/>
  <c r="CG13" i="5"/>
  <c r="BY13" i="5"/>
  <c r="CO12" i="5"/>
  <c r="CG12" i="5"/>
  <c r="BY12" i="5"/>
  <c r="CO11" i="5"/>
  <c r="CG11" i="5"/>
  <c r="BY11" i="5"/>
  <c r="CO10" i="5"/>
  <c r="CG10" i="5"/>
  <c r="BY10" i="5"/>
  <c r="CO9" i="5"/>
  <c r="CG9" i="5"/>
  <c r="BY9" i="5"/>
  <c r="CO8" i="5"/>
  <c r="CG8" i="5"/>
  <c r="BY8" i="5"/>
  <c r="CO7" i="5"/>
  <c r="CG7" i="5"/>
  <c r="BY7" i="5"/>
  <c r="CO6" i="5"/>
  <c r="CG6" i="5"/>
  <c r="BY6" i="5"/>
  <c r="CO5" i="5"/>
  <c r="CG5" i="5"/>
  <c r="BY5" i="5"/>
  <c r="CO4" i="5"/>
  <c r="CG4" i="5"/>
  <c r="BY4" i="5"/>
  <c r="CO3" i="5"/>
  <c r="CG3" i="5"/>
  <c r="BY3" i="5"/>
  <c r="CO2" i="5"/>
  <c r="CG2" i="5"/>
  <c r="BY2" i="5"/>
  <c r="CO1" i="5"/>
  <c r="CG1" i="5"/>
  <c r="BY1" i="5"/>
  <c r="CH11" i="5" l="1"/>
  <c r="AQ12" i="5" s="1"/>
  <c r="AA12" i="5" s="1"/>
  <c r="CP3" i="5"/>
  <c r="AV4" i="5" s="1"/>
  <c r="CP5" i="5"/>
  <c r="AR6" i="5" s="1"/>
  <c r="AB6" i="5" s="1"/>
  <c r="AB33" i="5" s="1"/>
  <c r="BP47" i="5" s="1"/>
  <c r="BZ2" i="5"/>
  <c r="AT3" i="5" s="1"/>
  <c r="CP4" i="5"/>
  <c r="AV5" i="5" s="1"/>
  <c r="CH7" i="5"/>
  <c r="AU8" i="5" s="1"/>
  <c r="AE8" i="5" s="1"/>
  <c r="BZ1" i="5"/>
  <c r="AP2" i="5" s="1"/>
  <c r="CH2" i="5"/>
  <c r="AQ3" i="5" s="1"/>
  <c r="AA3" i="5" s="1"/>
  <c r="CH10" i="5"/>
  <c r="AQ11" i="5" s="1"/>
  <c r="AA11" i="5" s="1"/>
  <c r="AA38" i="5" s="1"/>
  <c r="BJ52" i="5" s="1"/>
  <c r="AQ8" i="5"/>
  <c r="AA8" i="5" s="1"/>
  <c r="AA35" i="5" s="1"/>
  <c r="BJ49" i="5" s="1"/>
  <c r="CP7" i="5"/>
  <c r="AV8" i="5" s="1"/>
  <c r="CH17" i="5"/>
  <c r="BZ30" i="5"/>
  <c r="CP1" i="5"/>
  <c r="AV2" i="5" s="1"/>
  <c r="BZ3" i="5"/>
  <c r="AP4" i="5" s="1"/>
  <c r="CH19" i="5"/>
  <c r="CH20" i="5"/>
  <c r="CH8" i="5"/>
  <c r="AQ9" i="5" s="1"/>
  <c r="AA9" i="5" s="1"/>
  <c r="J18" i="5" s="1"/>
  <c r="J45" i="5" s="1"/>
  <c r="CP2" i="5"/>
  <c r="BZ4" i="5"/>
  <c r="AT5" i="5" s="1"/>
  <c r="BZ5" i="5"/>
  <c r="AP6" i="5" s="1"/>
  <c r="CP12" i="5"/>
  <c r="AV13" i="5" s="1"/>
  <c r="BZ14" i="5"/>
  <c r="CH15" i="5"/>
  <c r="CP16" i="5"/>
  <c r="BZ18" i="5"/>
  <c r="BZ24" i="5"/>
  <c r="BZ36" i="5"/>
  <c r="CH9" i="5"/>
  <c r="CH13" i="5"/>
  <c r="CH3" i="5"/>
  <c r="AQ4" i="5" s="1"/>
  <c r="AA4" i="5" s="1"/>
  <c r="CH1" i="5"/>
  <c r="AU2" i="5" s="1"/>
  <c r="AE2" i="5" s="1"/>
  <c r="CH4" i="5"/>
  <c r="AQ5" i="5" s="1"/>
  <c r="AA5" i="5" s="1"/>
  <c r="CH5" i="5"/>
  <c r="AU6" i="5" s="1"/>
  <c r="AE6" i="5" s="1"/>
  <c r="J13" i="5" s="1"/>
  <c r="J40" i="5" s="1"/>
  <c r="CH6" i="5"/>
  <c r="AQ7" i="5" s="1"/>
  <c r="AA7" i="5" s="1"/>
  <c r="AA34" i="5" s="1"/>
  <c r="BJ48" i="5" s="1"/>
  <c r="BZ10" i="5"/>
  <c r="AT11" i="5" s="1"/>
  <c r="CP11" i="5"/>
  <c r="AV12" i="5" s="1"/>
  <c r="CH18" i="5"/>
  <c r="D18" i="5"/>
  <c r="D45" i="5" s="1"/>
  <c r="CP17" i="5"/>
  <c r="CP15" i="5"/>
  <c r="CP13" i="5"/>
  <c r="CP6" i="5"/>
  <c r="CP20" i="5"/>
  <c r="BZ7" i="5"/>
  <c r="CP8" i="5"/>
  <c r="BZ11" i="5"/>
  <c r="CP19" i="5"/>
  <c r="BZ21" i="5"/>
  <c r="BZ8" i="5"/>
  <c r="CP9" i="5"/>
  <c r="BZ12" i="5"/>
  <c r="CP14" i="5"/>
  <c r="BZ16" i="5"/>
  <c r="CP18" i="5"/>
  <c r="BZ26" i="5"/>
  <c r="BZ33" i="5"/>
  <c r="BZ25" i="5"/>
  <c r="BZ20" i="5"/>
  <c r="BZ22" i="5"/>
  <c r="BZ6" i="5"/>
  <c r="BZ27" i="5"/>
  <c r="BZ17" i="5"/>
  <c r="BZ15" i="5"/>
  <c r="BZ13" i="5"/>
  <c r="BZ9" i="5"/>
  <c r="CP10" i="5"/>
  <c r="BZ19" i="5"/>
  <c r="BZ23" i="5"/>
  <c r="BZ29" i="5"/>
  <c r="CH12" i="5"/>
  <c r="BZ31" i="5"/>
  <c r="BZ32" i="5"/>
  <c r="BZ38" i="5"/>
  <c r="BZ45" i="5"/>
  <c r="CH14" i="5"/>
  <c r="CH16" i="5"/>
  <c r="BZ35" i="5"/>
  <c r="BZ28" i="5"/>
  <c r="BZ40" i="5"/>
  <c r="BZ42" i="5"/>
  <c r="BZ41" i="5"/>
  <c r="BZ37" i="5"/>
  <c r="BZ34" i="5"/>
  <c r="BZ43" i="5"/>
  <c r="BZ39" i="5"/>
  <c r="BZ44" i="5"/>
  <c r="AU5" i="5" l="1"/>
  <c r="AE5" i="5" s="1"/>
  <c r="D13" i="5" s="1"/>
  <c r="D40" i="5" s="1"/>
  <c r="AR12" i="5"/>
  <c r="AB12" i="5" s="1"/>
  <c r="AU12" i="5"/>
  <c r="AE12" i="5" s="1"/>
  <c r="J25" i="5" s="1"/>
  <c r="J52" i="5" s="1"/>
  <c r="AU9" i="5"/>
  <c r="AE9" i="5" s="1"/>
  <c r="AE36" i="5" s="1"/>
  <c r="BK50" i="5" s="1"/>
  <c r="AQ6" i="5"/>
  <c r="AA6" i="5" s="1"/>
  <c r="AA33" i="5" s="1"/>
  <c r="BJ47" i="5" s="1"/>
  <c r="AR13" i="5"/>
  <c r="AB13" i="5" s="1"/>
  <c r="AB40" i="5" s="1"/>
  <c r="BP54" i="5" s="1"/>
  <c r="D24" i="5"/>
  <c r="D51" i="5" s="1"/>
  <c r="AR4" i="5"/>
  <c r="AB4" i="5" s="1"/>
  <c r="AB31" i="5" s="1"/>
  <c r="BP45" i="5" s="1"/>
  <c r="AT6" i="5"/>
  <c r="AE33" i="5"/>
  <c r="BK47" i="5" s="1"/>
  <c r="AA36" i="5"/>
  <c r="BJ50" i="5" s="1"/>
  <c r="BI50" i="5" s="1"/>
  <c r="AU7" i="5"/>
  <c r="AE7" i="5" s="1"/>
  <c r="AE34" i="5" s="1"/>
  <c r="BK48" i="5" s="1"/>
  <c r="BL48" i="5" s="1"/>
  <c r="P12" i="5"/>
  <c r="P39" i="5" s="1"/>
  <c r="K12" i="5"/>
  <c r="K39" i="5" s="1"/>
  <c r="AR2" i="5"/>
  <c r="AB2" i="5" s="1"/>
  <c r="AB29" i="5" s="1"/>
  <c r="BP43" i="5" s="1"/>
  <c r="AT4" i="5"/>
  <c r="AT2" i="5"/>
  <c r="BA2" i="5" s="1"/>
  <c r="AF2" i="5" s="1"/>
  <c r="AV6" i="5"/>
  <c r="AR8" i="5"/>
  <c r="AB8" i="5" s="1"/>
  <c r="E18" i="5" s="1"/>
  <c r="E45" i="5" s="1"/>
  <c r="AP3" i="5"/>
  <c r="BA5" i="5"/>
  <c r="AF5" i="5" s="1"/>
  <c r="AF32" i="5" s="1"/>
  <c r="BQ46" i="5" s="1"/>
  <c r="AU3" i="5"/>
  <c r="AE3" i="5" s="1"/>
  <c r="AE30" i="5" s="1"/>
  <c r="BK44" i="5" s="1"/>
  <c r="AP11" i="5"/>
  <c r="AP5" i="5"/>
  <c r="AE35" i="5"/>
  <c r="BK49" i="5" s="1"/>
  <c r="BL49" i="5" s="1"/>
  <c r="D19" i="5"/>
  <c r="D46" i="5" s="1"/>
  <c r="AU11" i="5"/>
  <c r="AE11" i="5" s="1"/>
  <c r="D25" i="5" s="1"/>
  <c r="D52" i="5" s="1"/>
  <c r="AQ2" i="5"/>
  <c r="AA2" i="5" s="1"/>
  <c r="D6" i="5" s="1"/>
  <c r="D33" i="5" s="1"/>
  <c r="AS33" i="5" s="1"/>
  <c r="AR5" i="5"/>
  <c r="AB5" i="5" s="1"/>
  <c r="AB32" i="5" s="1"/>
  <c r="BP46" i="5" s="1"/>
  <c r="AU4" i="5"/>
  <c r="AE4" i="5" s="1"/>
  <c r="AE31" i="5" s="1"/>
  <c r="BK45" i="5" s="1"/>
  <c r="AV3" i="5"/>
  <c r="AR3" i="5"/>
  <c r="AB3" i="5" s="1"/>
  <c r="BA6" i="5"/>
  <c r="AF6" i="5" s="1"/>
  <c r="K13" i="5" s="1"/>
  <c r="K40" i="5" s="1"/>
  <c r="AQ10" i="5"/>
  <c r="AA10" i="5" s="1"/>
  <c r="AU10" i="5"/>
  <c r="AE10" i="5" s="1"/>
  <c r="AQ13" i="5"/>
  <c r="AA13" i="5" s="1"/>
  <c r="AU13" i="5"/>
  <c r="AE13" i="5" s="1"/>
  <c r="AE32" i="5"/>
  <c r="BK46" i="5" s="1"/>
  <c r="AA39" i="5"/>
  <c r="BJ53" i="5" s="1"/>
  <c r="J24" i="5"/>
  <c r="J51" i="5" s="1"/>
  <c r="AA30" i="5"/>
  <c r="BJ44" i="5" s="1"/>
  <c r="J6" i="5"/>
  <c r="J33" i="5" s="1"/>
  <c r="AT9" i="5"/>
  <c r="AP9" i="5"/>
  <c r="AT8" i="5"/>
  <c r="BA8" i="5" s="1"/>
  <c r="AF8" i="5" s="1"/>
  <c r="AP8" i="5"/>
  <c r="AA32" i="5"/>
  <c r="BJ46" i="5" s="1"/>
  <c r="D12" i="5"/>
  <c r="D39" i="5" s="1"/>
  <c r="BI49" i="5"/>
  <c r="BD49" i="5"/>
  <c r="AK49" i="5"/>
  <c r="AP13" i="5"/>
  <c r="AT13" i="5"/>
  <c r="AT7" i="5"/>
  <c r="AP7" i="5"/>
  <c r="BI52" i="5"/>
  <c r="BD52" i="5"/>
  <c r="AT12" i="5"/>
  <c r="AP12" i="5"/>
  <c r="Q6" i="5"/>
  <c r="Q33" i="5" s="1"/>
  <c r="AT10" i="5"/>
  <c r="AP10" i="5"/>
  <c r="AR10" i="5"/>
  <c r="AB10" i="5" s="1"/>
  <c r="AV10" i="5"/>
  <c r="D7" i="5"/>
  <c r="D34" i="5" s="1"/>
  <c r="AS34" i="5" s="1"/>
  <c r="AE29" i="5"/>
  <c r="BK43" i="5" s="1"/>
  <c r="AR9" i="5"/>
  <c r="AB9" i="5" s="1"/>
  <c r="AV9" i="5"/>
  <c r="AR11" i="5"/>
  <c r="AB11" i="5" s="1"/>
  <c r="AV11" i="5"/>
  <c r="AB39" i="5"/>
  <c r="BP53" i="5" s="1"/>
  <c r="K24" i="5"/>
  <c r="K51" i="5" s="1"/>
  <c r="AR7" i="5"/>
  <c r="AB7" i="5" s="1"/>
  <c r="AV7" i="5"/>
  <c r="AA31" i="5"/>
  <c r="BJ45" i="5" s="1"/>
  <c r="P6" i="5"/>
  <c r="P33" i="5" s="1"/>
  <c r="BI48" i="5"/>
  <c r="BD48" i="5"/>
  <c r="P13" i="5" l="1"/>
  <c r="P40" i="5" s="1"/>
  <c r="J19" i="5"/>
  <c r="J46" i="5" s="1"/>
  <c r="AY4" i="5"/>
  <c r="AY12" i="5"/>
  <c r="BC12" i="5" s="1"/>
  <c r="AD12" i="5" s="1"/>
  <c r="AE39" i="5"/>
  <c r="BK53" i="5" s="1"/>
  <c r="AK53" i="5" s="1"/>
  <c r="BA12" i="5"/>
  <c r="AF12" i="5" s="1"/>
  <c r="AF39" i="5" s="1"/>
  <c r="BQ53" i="5" s="1"/>
  <c r="BR53" i="5" s="1"/>
  <c r="J12" i="5"/>
  <c r="J39" i="5" s="1"/>
  <c r="E6" i="5"/>
  <c r="E33" i="5" s="1"/>
  <c r="AT33" i="5" s="1"/>
  <c r="AY6" i="5"/>
  <c r="BD50" i="5"/>
  <c r="Q24" i="5"/>
  <c r="Q51" i="5" s="1"/>
  <c r="AK50" i="5"/>
  <c r="J7" i="5"/>
  <c r="J34" i="5" s="1"/>
  <c r="AY3" i="5"/>
  <c r="AE38" i="5"/>
  <c r="BK52" i="5" s="1"/>
  <c r="AK52" i="5" s="1"/>
  <c r="AA29" i="5"/>
  <c r="BJ43" i="5" s="1"/>
  <c r="BI43" i="5" s="1"/>
  <c r="AY2" i="5"/>
  <c r="BC2" i="5" s="1"/>
  <c r="BR46" i="5"/>
  <c r="BO46" i="5" s="1"/>
  <c r="E13" i="5"/>
  <c r="E40" i="5" s="1"/>
  <c r="AB35" i="5"/>
  <c r="BP49" i="5" s="1"/>
  <c r="AY8" i="5"/>
  <c r="BC8" i="5" s="1"/>
  <c r="Z8" i="5" s="1"/>
  <c r="E12" i="5"/>
  <c r="E39" i="5" s="1"/>
  <c r="BA3" i="5"/>
  <c r="AF3" i="5" s="1"/>
  <c r="K7" i="5" s="1"/>
  <c r="K34" i="5" s="1"/>
  <c r="AK48" i="5"/>
  <c r="AF33" i="5"/>
  <c r="BQ47" i="5" s="1"/>
  <c r="BR47" i="5" s="1"/>
  <c r="AZ47" i="5" s="1"/>
  <c r="BA4" i="5"/>
  <c r="AF4" i="5" s="1"/>
  <c r="Q7" i="5" s="1"/>
  <c r="Q34" i="5" s="1"/>
  <c r="AY5" i="5"/>
  <c r="BC5" i="5" s="1"/>
  <c r="Z5" i="5" s="1"/>
  <c r="BL50" i="5"/>
  <c r="BE50" i="5" s="1"/>
  <c r="BA11" i="5"/>
  <c r="AF11" i="5" s="1"/>
  <c r="AF38" i="5" s="1"/>
  <c r="BQ52" i="5" s="1"/>
  <c r="P7" i="5"/>
  <c r="P34" i="5" s="1"/>
  <c r="BA13" i="5"/>
  <c r="AF13" i="5" s="1"/>
  <c r="AF40" i="5" s="1"/>
  <c r="BQ54" i="5" s="1"/>
  <c r="BR54" i="5" s="1"/>
  <c r="BC6" i="5"/>
  <c r="Z6" i="5" s="1"/>
  <c r="AE37" i="5"/>
  <c r="BK51" i="5" s="1"/>
  <c r="P19" i="5"/>
  <c r="P46" i="5" s="1"/>
  <c r="AB30" i="5"/>
  <c r="BP44" i="5" s="1"/>
  <c r="K6" i="5"/>
  <c r="K33" i="5" s="1"/>
  <c r="BA7" i="5"/>
  <c r="AF7" i="5" s="1"/>
  <c r="Q13" i="5" s="1"/>
  <c r="Q40" i="5" s="1"/>
  <c r="AY13" i="5"/>
  <c r="P18" i="5"/>
  <c r="P45" i="5" s="1"/>
  <c r="AA37" i="5"/>
  <c r="BJ51" i="5" s="1"/>
  <c r="BO47" i="5"/>
  <c r="AB38" i="5"/>
  <c r="BP52" i="5" s="1"/>
  <c r="E24" i="5"/>
  <c r="E51" i="5" s="1"/>
  <c r="BL47" i="5"/>
  <c r="BD47" i="5"/>
  <c r="AK47" i="5"/>
  <c r="BI47" i="5"/>
  <c r="K25" i="5"/>
  <c r="K52" i="5" s="1"/>
  <c r="BL46" i="5"/>
  <c r="BI46" i="5"/>
  <c r="BD46" i="5"/>
  <c r="AK46" i="5"/>
  <c r="AY9" i="5"/>
  <c r="BL44" i="5"/>
  <c r="BI44" i="5"/>
  <c r="AK44" i="5"/>
  <c r="BD44" i="5"/>
  <c r="BI53" i="5"/>
  <c r="BD53" i="5"/>
  <c r="BI45" i="5"/>
  <c r="BD45" i="5"/>
  <c r="AK45" i="5"/>
  <c r="BL45" i="5"/>
  <c r="AY10" i="5"/>
  <c r="BE49" i="5"/>
  <c r="AL49" i="5"/>
  <c r="BA9" i="5"/>
  <c r="AF9" i="5" s="1"/>
  <c r="AE40" i="5"/>
  <c r="BK54" i="5" s="1"/>
  <c r="P25" i="5"/>
  <c r="P52" i="5" s="1"/>
  <c r="BE48" i="5"/>
  <c r="AL48" i="5"/>
  <c r="AF29" i="5"/>
  <c r="BQ43" i="5" s="1"/>
  <c r="BR43" i="5" s="1"/>
  <c r="E7" i="5"/>
  <c r="E34" i="5" s="1"/>
  <c r="AT34" i="5" s="1"/>
  <c r="Q12" i="5"/>
  <c r="Q39" i="5" s="1"/>
  <c r="AB34" i="5"/>
  <c r="BP48" i="5" s="1"/>
  <c r="AB36" i="5"/>
  <c r="BP50" i="5" s="1"/>
  <c r="K18" i="5"/>
  <c r="K45" i="5" s="1"/>
  <c r="AB37" i="5"/>
  <c r="BP51" i="5" s="1"/>
  <c r="Q18" i="5"/>
  <c r="Q45" i="5" s="1"/>
  <c r="BA10" i="5"/>
  <c r="AF10" i="5" s="1"/>
  <c r="AY7" i="5"/>
  <c r="AF35" i="5"/>
  <c r="BQ49" i="5" s="1"/>
  <c r="E19" i="5"/>
  <c r="E46" i="5" s="1"/>
  <c r="AY11" i="5"/>
  <c r="AA40" i="5"/>
  <c r="BJ54" i="5" s="1"/>
  <c r="P24" i="5"/>
  <c r="P51" i="5" s="1"/>
  <c r="BL53" i="5" l="1"/>
  <c r="BE53" i="5" s="1"/>
  <c r="Q25" i="5"/>
  <c r="Q52" i="5" s="1"/>
  <c r="AJ46" i="5"/>
  <c r="AZ46" i="5"/>
  <c r="BR49" i="5"/>
  <c r="AG49" i="5" s="1"/>
  <c r="BL43" i="5"/>
  <c r="AV43" i="5" s="1"/>
  <c r="AD6" i="5"/>
  <c r="AK6" i="5" s="1"/>
  <c r="AK33" i="5" s="1"/>
  <c r="BC4" i="5"/>
  <c r="Z4" i="5" s="1"/>
  <c r="AI4" i="5" s="1"/>
  <c r="AJ47" i="5"/>
  <c r="BL52" i="5"/>
  <c r="BE52" i="5" s="1"/>
  <c r="AK43" i="5"/>
  <c r="BC11" i="5"/>
  <c r="AD11" i="5" s="1"/>
  <c r="AL50" i="5"/>
  <c r="BC13" i="5"/>
  <c r="AD13" i="5" s="1"/>
  <c r="BD43" i="5"/>
  <c r="E25" i="5"/>
  <c r="E52" i="5" s="1"/>
  <c r="AF31" i="5"/>
  <c r="BQ45" i="5" s="1"/>
  <c r="BR45" i="5" s="1"/>
  <c r="AJ45" i="5" s="1"/>
  <c r="AF30" i="5"/>
  <c r="BQ44" i="5" s="1"/>
  <c r="BR44" i="5" s="1"/>
  <c r="Z12" i="5"/>
  <c r="I24" i="5" s="1"/>
  <c r="I51" i="5" s="1"/>
  <c r="AD8" i="5"/>
  <c r="AK8" i="5" s="1"/>
  <c r="AK35" i="5" s="1"/>
  <c r="BC3" i="5"/>
  <c r="AD5" i="5"/>
  <c r="AD32" i="5" s="1"/>
  <c r="AN46" i="5" s="1"/>
  <c r="BC7" i="5"/>
  <c r="AD7" i="5" s="1"/>
  <c r="AF34" i="5"/>
  <c r="BQ48" i="5" s="1"/>
  <c r="BR48" i="5" s="1"/>
  <c r="BR52" i="5"/>
  <c r="BO52" i="5" s="1"/>
  <c r="AV49" i="5"/>
  <c r="BL51" i="5"/>
  <c r="AK51" i="5"/>
  <c r="BI51" i="5"/>
  <c r="BD51" i="5"/>
  <c r="AJ54" i="5"/>
  <c r="BO54" i="5"/>
  <c r="AZ54" i="5"/>
  <c r="AV44" i="5"/>
  <c r="AG44" i="5"/>
  <c r="BE44" i="5"/>
  <c r="AL44" i="5"/>
  <c r="Z35" i="5"/>
  <c r="AM49" i="5" s="1"/>
  <c r="C18" i="5"/>
  <c r="C45" i="5" s="1"/>
  <c r="AI8" i="5"/>
  <c r="BC10" i="5"/>
  <c r="AG45" i="5"/>
  <c r="BE45" i="5"/>
  <c r="AL45" i="5"/>
  <c r="AI45" i="5" s="1"/>
  <c r="AV45" i="5"/>
  <c r="AG53" i="5"/>
  <c r="AV53" i="5"/>
  <c r="AL53" i="5"/>
  <c r="BC9" i="5"/>
  <c r="AV46" i="5"/>
  <c r="BE46" i="5"/>
  <c r="AL46" i="5"/>
  <c r="AG46" i="5"/>
  <c r="BE47" i="5"/>
  <c r="AL47" i="5"/>
  <c r="AI47" i="5" s="1"/>
  <c r="AG47" i="5"/>
  <c r="AV47" i="5"/>
  <c r="AK12" i="5"/>
  <c r="AK39" i="5" s="1"/>
  <c r="I25" i="5"/>
  <c r="I52" i="5" s="1"/>
  <c r="AD39" i="5"/>
  <c r="AN53" i="5" s="1"/>
  <c r="AJ53" i="5"/>
  <c r="AZ53" i="5"/>
  <c r="BO53" i="5"/>
  <c r="BH47" i="5"/>
  <c r="AB47" i="5" s="1"/>
  <c r="BF47" i="5"/>
  <c r="BC47" i="5" s="1"/>
  <c r="BN47" i="5"/>
  <c r="K38" i="5" s="1"/>
  <c r="BI54" i="5"/>
  <c r="BD54" i="5"/>
  <c r="AK54" i="5"/>
  <c r="BL54" i="5"/>
  <c r="Z32" i="5"/>
  <c r="AM46" i="5" s="1"/>
  <c r="C12" i="5"/>
  <c r="C39" i="5" s="1"/>
  <c r="AI5" i="5"/>
  <c r="AG43" i="5"/>
  <c r="Z2" i="5"/>
  <c r="AD2" i="5"/>
  <c r="BF46" i="5"/>
  <c r="BC46" i="5"/>
  <c r="BH46" i="5"/>
  <c r="AB46" i="5" s="1"/>
  <c r="BN46" i="5"/>
  <c r="E38" i="5" s="1"/>
  <c r="BO43" i="5"/>
  <c r="AZ43" i="5"/>
  <c r="AJ43" i="5"/>
  <c r="AF37" i="5"/>
  <c r="BQ51" i="5" s="1"/>
  <c r="BR51" i="5" s="1"/>
  <c r="Q19" i="5"/>
  <c r="Q46" i="5" s="1"/>
  <c r="AF36" i="5"/>
  <c r="BQ50" i="5" s="1"/>
  <c r="BR50" i="5" s="1"/>
  <c r="K19" i="5"/>
  <c r="K46" i="5" s="1"/>
  <c r="Z33" i="5"/>
  <c r="AM47" i="5" s="1"/>
  <c r="I12" i="5"/>
  <c r="I39" i="5" s="1"/>
  <c r="AI6" i="5"/>
  <c r="AI46" i="5" l="1"/>
  <c r="Z46" i="5" s="1"/>
  <c r="AJ49" i="5"/>
  <c r="AI49" i="5" s="1"/>
  <c r="AH49" i="5" s="1"/>
  <c r="C44" i="5" s="1"/>
  <c r="AZ45" i="5"/>
  <c r="AZ49" i="5"/>
  <c r="AL43" i="5"/>
  <c r="AI43" i="5" s="1"/>
  <c r="Z43" i="5" s="1"/>
  <c r="BE43" i="5"/>
  <c r="BO49" i="5"/>
  <c r="BF49" i="5" s="1"/>
  <c r="BC49" i="5" s="1"/>
  <c r="BO45" i="5"/>
  <c r="BC45" i="5" s="1"/>
  <c r="AW45" i="5" s="1"/>
  <c r="AU45" i="5" s="1"/>
  <c r="O6" i="5"/>
  <c r="O33" i="5" s="1"/>
  <c r="AD33" i="5"/>
  <c r="AN47" i="5" s="1"/>
  <c r="Z13" i="5"/>
  <c r="AI13" i="5" s="1"/>
  <c r="AD4" i="5"/>
  <c r="AD31" i="5" s="1"/>
  <c r="AN45" i="5" s="1"/>
  <c r="I13" i="5"/>
  <c r="I40" i="5" s="1"/>
  <c r="Z31" i="5"/>
  <c r="AM45" i="5" s="1"/>
  <c r="AL52" i="5"/>
  <c r="AI12" i="5"/>
  <c r="AI39" i="5" s="1"/>
  <c r="Z11" i="5"/>
  <c r="C24" i="5" s="1"/>
  <c r="C51" i="5" s="1"/>
  <c r="C13" i="5"/>
  <c r="C40" i="5" s="1"/>
  <c r="Z39" i="5"/>
  <c r="AM53" i="5" s="1"/>
  <c r="AO53" i="5" s="1"/>
  <c r="C19" i="5"/>
  <c r="C46" i="5" s="1"/>
  <c r="AJ44" i="5"/>
  <c r="AZ44" i="5"/>
  <c r="BO44" i="5"/>
  <c r="BH44" i="5" s="1"/>
  <c r="AB44" i="5" s="1"/>
  <c r="AK5" i="5"/>
  <c r="AK32" i="5" s="1"/>
  <c r="AG48" i="5"/>
  <c r="AV48" i="5"/>
  <c r="AD35" i="5"/>
  <c r="AN49" i="5" s="1"/>
  <c r="AO49" i="5" s="1"/>
  <c r="AJ52" i="5"/>
  <c r="Z7" i="5"/>
  <c r="Z34" i="5" s="1"/>
  <c r="AM48" i="5" s="1"/>
  <c r="AD3" i="5"/>
  <c r="Z3" i="5"/>
  <c r="AZ52" i="5"/>
  <c r="AI53" i="5"/>
  <c r="Z53" i="5" s="1"/>
  <c r="AZ48" i="5"/>
  <c r="AJ48" i="5"/>
  <c r="AI48" i="5" s="1"/>
  <c r="Z48" i="5" s="1"/>
  <c r="BO48" i="5"/>
  <c r="BH48" i="5" s="1"/>
  <c r="AB48" i="5" s="1"/>
  <c r="AG50" i="5"/>
  <c r="AV50" i="5"/>
  <c r="AG52" i="5"/>
  <c r="AV52" i="5"/>
  <c r="AO46" i="5"/>
  <c r="AI44" i="5"/>
  <c r="Z49" i="5"/>
  <c r="AL51" i="5"/>
  <c r="AI51" i="5" s="1"/>
  <c r="Z51" i="5" s="1"/>
  <c r="BE51" i="5"/>
  <c r="AG51" i="5"/>
  <c r="AV51" i="5"/>
  <c r="AO47" i="5"/>
  <c r="BO50" i="5"/>
  <c r="AZ50" i="5"/>
  <c r="AJ50" i="5"/>
  <c r="AI50" i="5" s="1"/>
  <c r="Z50" i="5" s="1"/>
  <c r="BO51" i="5"/>
  <c r="AZ51" i="5"/>
  <c r="AJ51" i="5"/>
  <c r="AD38" i="5"/>
  <c r="AN52" i="5" s="1"/>
  <c r="C25" i="5"/>
  <c r="C52" i="5" s="1"/>
  <c r="AK11" i="5"/>
  <c r="AK38" i="5" s="1"/>
  <c r="AW47" i="5"/>
  <c r="AU47" i="5" s="1"/>
  <c r="AS47" i="5"/>
  <c r="BA47" i="5"/>
  <c r="AY47" i="5" s="1"/>
  <c r="J38" i="5"/>
  <c r="Z10" i="5"/>
  <c r="AD10" i="5"/>
  <c r="BN52" i="5"/>
  <c r="E50" i="5" s="1"/>
  <c r="BH52" i="5"/>
  <c r="AB52" i="5" s="1"/>
  <c r="BF52" i="5"/>
  <c r="BC52" i="5" s="1"/>
  <c r="AI32" i="5"/>
  <c r="AG54" i="5"/>
  <c r="AV54" i="5"/>
  <c r="BE54" i="5"/>
  <c r="AL54" i="5"/>
  <c r="AI54" i="5" s="1"/>
  <c r="AH46" i="5"/>
  <c r="C38" i="5" s="1"/>
  <c r="Z45" i="5"/>
  <c r="AI35" i="5"/>
  <c r="AM8" i="5"/>
  <c r="AM35" i="5" s="1"/>
  <c r="Z9" i="5"/>
  <c r="AD9" i="5"/>
  <c r="AI31" i="5"/>
  <c r="C7" i="5"/>
  <c r="C34" i="5" s="1"/>
  <c r="AR34" i="5" s="1"/>
  <c r="AD29" i="5"/>
  <c r="AN43" i="5" s="1"/>
  <c r="AK2" i="5"/>
  <c r="AK29" i="5" s="1"/>
  <c r="BN53" i="5"/>
  <c r="K50" i="5" s="1"/>
  <c r="BH53" i="5"/>
  <c r="AB53" i="5" s="1"/>
  <c r="BF53" i="5"/>
  <c r="BC53" i="5" s="1"/>
  <c r="AH47" i="5"/>
  <c r="I38" i="5" s="1"/>
  <c r="Z47" i="5"/>
  <c r="BN54" i="5"/>
  <c r="Q50" i="5" s="1"/>
  <c r="BH54" i="5"/>
  <c r="AB54" i="5" s="1"/>
  <c r="BF54" i="5"/>
  <c r="BA46" i="5"/>
  <c r="AY46" i="5" s="1"/>
  <c r="AS46" i="5"/>
  <c r="D38" i="5"/>
  <c r="AW46" i="5"/>
  <c r="AU46" i="5" s="1"/>
  <c r="AI33" i="5"/>
  <c r="AM6" i="5"/>
  <c r="AM33" i="5" s="1"/>
  <c r="BN43" i="5"/>
  <c r="BF43" i="5"/>
  <c r="BC43" i="5" s="1"/>
  <c r="BH43" i="5"/>
  <c r="AB43" i="5" s="1"/>
  <c r="AI2" i="5"/>
  <c r="Z29" i="5"/>
  <c r="AM43" i="5" s="1"/>
  <c r="C6" i="5"/>
  <c r="C33" i="5" s="1"/>
  <c r="AR33" i="5" s="1"/>
  <c r="AD40" i="5"/>
  <c r="AN54" i="5" s="1"/>
  <c r="O25" i="5"/>
  <c r="O52" i="5" s="1"/>
  <c r="AK13" i="5"/>
  <c r="AK40" i="5" s="1"/>
  <c r="AD34" i="5"/>
  <c r="AN48" i="5" s="1"/>
  <c r="O13" i="5"/>
  <c r="O40" i="5" s="1"/>
  <c r="AK7" i="5"/>
  <c r="AK34" i="5" s="1"/>
  <c r="BN49" i="5" l="1"/>
  <c r="E44" i="5" s="1"/>
  <c r="P32" i="5"/>
  <c r="BF45" i="5"/>
  <c r="AK4" i="5"/>
  <c r="AK31" i="5" s="1"/>
  <c r="BH49" i="5"/>
  <c r="AB49" i="5" s="1"/>
  <c r="O24" i="5"/>
  <c r="O51" i="5" s="1"/>
  <c r="BA45" i="5"/>
  <c r="AY45" i="5" s="1"/>
  <c r="AT45" i="5" s="1"/>
  <c r="P31" i="5" s="1"/>
  <c r="AS45" i="5"/>
  <c r="BF44" i="5"/>
  <c r="BH45" i="5"/>
  <c r="AB45" i="5" s="1"/>
  <c r="AI52" i="5"/>
  <c r="Z52" i="5" s="1"/>
  <c r="BN45" i="5"/>
  <c r="Q32" i="5" s="1"/>
  <c r="AM12" i="5"/>
  <c r="AM39" i="5" s="1"/>
  <c r="J53" i="5" s="1"/>
  <c r="Z40" i="5"/>
  <c r="AM54" i="5" s="1"/>
  <c r="AH54" i="5" s="1"/>
  <c r="O50" i="5" s="1"/>
  <c r="O7" i="5"/>
  <c r="O34" i="5" s="1"/>
  <c r="AO45" i="5"/>
  <c r="BN44" i="5"/>
  <c r="K32" i="5" s="1"/>
  <c r="AH45" i="5"/>
  <c r="O32" i="5" s="1"/>
  <c r="AI11" i="5"/>
  <c r="AI38" i="5" s="1"/>
  <c r="AH43" i="5"/>
  <c r="C32" i="5" s="1"/>
  <c r="Z38" i="5"/>
  <c r="AM52" i="5" s="1"/>
  <c r="BC44" i="5"/>
  <c r="AS44" i="5" s="1"/>
  <c r="BN48" i="5"/>
  <c r="Q38" i="5" s="1"/>
  <c r="AM5" i="5"/>
  <c r="AM32" i="5" s="1"/>
  <c r="E41" i="5" s="1"/>
  <c r="AI7" i="5"/>
  <c r="AM7" i="5" s="1"/>
  <c r="AM34" i="5" s="1"/>
  <c r="O12" i="5"/>
  <c r="O39" i="5" s="1"/>
  <c r="AH53" i="5"/>
  <c r="I50" i="5" s="1"/>
  <c r="AM4" i="5"/>
  <c r="AM31" i="5" s="1"/>
  <c r="O35" i="5" s="1"/>
  <c r="BF48" i="5"/>
  <c r="BC48" i="5" s="1"/>
  <c r="I6" i="5"/>
  <c r="I33" i="5" s="1"/>
  <c r="Z30" i="5"/>
  <c r="AM44" i="5" s="1"/>
  <c r="AH44" i="5" s="1"/>
  <c r="I32" i="5" s="1"/>
  <c r="AI3" i="5"/>
  <c r="I7" i="5"/>
  <c r="I34" i="5" s="1"/>
  <c r="AD30" i="5"/>
  <c r="AN44" i="5" s="1"/>
  <c r="AK3" i="5"/>
  <c r="AK30" i="5" s="1"/>
  <c r="BC54" i="5"/>
  <c r="AW54" i="5" s="1"/>
  <c r="AU54" i="5" s="1"/>
  <c r="Z44" i="5"/>
  <c r="AR46" i="5"/>
  <c r="AQ46" i="5" s="1"/>
  <c r="AA46" i="5" s="1"/>
  <c r="AT46" i="5"/>
  <c r="D37" i="5" s="1"/>
  <c r="AR47" i="5"/>
  <c r="AQ47" i="5" s="1"/>
  <c r="AA47" i="5" s="1"/>
  <c r="AT47" i="5"/>
  <c r="J37" i="5" s="1"/>
  <c r="J41" i="5"/>
  <c r="I41" i="5"/>
  <c r="K41" i="5"/>
  <c r="BA49" i="5"/>
  <c r="AY49" i="5" s="1"/>
  <c r="D44" i="5"/>
  <c r="AW49" i="5"/>
  <c r="AU49" i="5" s="1"/>
  <c r="AS49" i="5"/>
  <c r="AD37" i="5"/>
  <c r="AN51" i="5" s="1"/>
  <c r="O19" i="5"/>
  <c r="O46" i="5" s="1"/>
  <c r="AK10" i="5"/>
  <c r="AK37" i="5" s="1"/>
  <c r="E32" i="5"/>
  <c r="AT32" i="5"/>
  <c r="AO48" i="5"/>
  <c r="AH48" i="5"/>
  <c r="O38" i="5" s="1"/>
  <c r="BN51" i="5"/>
  <c r="Q44" i="5" s="1"/>
  <c r="BH51" i="5"/>
  <c r="AB51" i="5" s="1"/>
  <c r="BF51" i="5"/>
  <c r="BC51" i="5" s="1"/>
  <c r="AS32" i="5"/>
  <c r="D32" i="5"/>
  <c r="AS43" i="5"/>
  <c r="BA43" i="5"/>
  <c r="AY43" i="5" s="1"/>
  <c r="AW43" i="5"/>
  <c r="AU43" i="5" s="1"/>
  <c r="AW53" i="5"/>
  <c r="AU53" i="5" s="1"/>
  <c r="AS53" i="5"/>
  <c r="BA53" i="5"/>
  <c r="AY53" i="5" s="1"/>
  <c r="J50" i="5"/>
  <c r="AD36" i="5"/>
  <c r="AN50" i="5" s="1"/>
  <c r="I19" i="5"/>
  <c r="I46" i="5" s="1"/>
  <c r="AK9" i="5"/>
  <c r="AK36" i="5" s="1"/>
  <c r="AI40" i="5"/>
  <c r="AM13" i="5"/>
  <c r="AM40" i="5" s="1"/>
  <c r="AW52" i="5"/>
  <c r="AU52" i="5" s="1"/>
  <c r="AS52" i="5"/>
  <c r="BA52" i="5"/>
  <c r="AY52" i="5" s="1"/>
  <c r="D50" i="5"/>
  <c r="Z37" i="5"/>
  <c r="AM51" i="5" s="1"/>
  <c r="O18" i="5"/>
  <c r="O45" i="5" s="1"/>
  <c r="AI10" i="5"/>
  <c r="AI29" i="5"/>
  <c r="AM2" i="5"/>
  <c r="AM29" i="5" s="1"/>
  <c r="AO43" i="5"/>
  <c r="Z36" i="5"/>
  <c r="AM50" i="5" s="1"/>
  <c r="AI9" i="5"/>
  <c r="I18" i="5"/>
  <c r="I45" i="5" s="1"/>
  <c r="D47" i="5"/>
  <c r="C47" i="5"/>
  <c r="E47" i="5"/>
  <c r="Z54" i="5"/>
  <c r="BF50" i="5"/>
  <c r="BC50" i="5" s="1"/>
  <c r="BN50" i="5"/>
  <c r="K44" i="5" s="1"/>
  <c r="BH50" i="5"/>
  <c r="AB50" i="5" s="1"/>
  <c r="AR45" i="5" l="1"/>
  <c r="AM11" i="5"/>
  <c r="AM38" i="5" s="1"/>
  <c r="AH52" i="5"/>
  <c r="C50" i="5" s="1"/>
  <c r="AO54" i="5"/>
  <c r="K53" i="5"/>
  <c r="AO52" i="5"/>
  <c r="I53" i="5"/>
  <c r="D41" i="5"/>
  <c r="AQ45" i="5"/>
  <c r="AA45" i="5" s="1"/>
  <c r="AR32" i="5"/>
  <c r="AW44" i="5"/>
  <c r="AU44" i="5" s="1"/>
  <c r="J32" i="5"/>
  <c r="BA44" i="5"/>
  <c r="AY44" i="5" s="1"/>
  <c r="AR44" i="5" s="1"/>
  <c r="AQ44" i="5" s="1"/>
  <c r="AA44" i="5" s="1"/>
  <c r="AI34" i="5"/>
  <c r="P50" i="5"/>
  <c r="C41" i="5"/>
  <c r="P35" i="5"/>
  <c r="P38" i="5"/>
  <c r="AW48" i="5"/>
  <c r="AU48" i="5" s="1"/>
  <c r="AS48" i="5"/>
  <c r="BA48" i="5"/>
  <c r="AY48" i="5" s="1"/>
  <c r="Q35" i="5"/>
  <c r="AI30" i="5"/>
  <c r="AM3" i="5"/>
  <c r="AM30" i="5" s="1"/>
  <c r="AS54" i="5"/>
  <c r="AO44" i="5"/>
  <c r="BA54" i="5"/>
  <c r="AY54" i="5" s="1"/>
  <c r="AT54" i="5" s="1"/>
  <c r="P49" i="5" s="1"/>
  <c r="BA50" i="5"/>
  <c r="AY50" i="5" s="1"/>
  <c r="J44" i="5"/>
  <c r="AW50" i="5"/>
  <c r="AU50" i="5" s="1"/>
  <c r="AS50" i="5"/>
  <c r="Q53" i="5"/>
  <c r="P53" i="5"/>
  <c r="O53" i="5"/>
  <c r="AM10" i="5"/>
  <c r="AM37" i="5" s="1"/>
  <c r="AI37" i="5"/>
  <c r="AT52" i="5"/>
  <c r="D49" i="5" s="1"/>
  <c r="AR52" i="5"/>
  <c r="AQ52" i="5" s="1"/>
  <c r="AA52" i="5" s="1"/>
  <c r="AT53" i="5"/>
  <c r="J49" i="5" s="1"/>
  <c r="AR53" i="5"/>
  <c r="AQ53" i="5" s="1"/>
  <c r="AA53" i="5" s="1"/>
  <c r="AW51" i="5"/>
  <c r="AU51" i="5" s="1"/>
  <c r="AS51" i="5"/>
  <c r="P44" i="5"/>
  <c r="BA51" i="5"/>
  <c r="AY51" i="5" s="1"/>
  <c r="AT49" i="5"/>
  <c r="D43" i="5" s="1"/>
  <c r="AR49" i="5"/>
  <c r="AQ49" i="5" s="1"/>
  <c r="AA49" i="5" s="1"/>
  <c r="AR54" i="5"/>
  <c r="AI36" i="5"/>
  <c r="AM9" i="5"/>
  <c r="AM36" i="5" s="1"/>
  <c r="C53" i="5"/>
  <c r="E53" i="5"/>
  <c r="D53" i="5"/>
  <c r="Q41" i="5"/>
  <c r="P41" i="5"/>
  <c r="O41" i="5"/>
  <c r="AO50" i="5"/>
  <c r="AH50" i="5"/>
  <c r="I44" i="5" s="1"/>
  <c r="E35" i="5"/>
  <c r="AT35" i="5" s="1"/>
  <c r="D35" i="5"/>
  <c r="AS35" i="5" s="1"/>
  <c r="C35" i="5"/>
  <c r="AR35" i="5" s="1"/>
  <c r="AO51" i="5"/>
  <c r="AH51" i="5"/>
  <c r="O44" i="5" s="1"/>
  <c r="AT43" i="5"/>
  <c r="AR43" i="5"/>
  <c r="AQ43" i="5" s="1"/>
  <c r="AA43" i="5" s="1"/>
  <c r="AT48" i="5" l="1"/>
  <c r="P37" i="5" s="1"/>
  <c r="AT44" i="5"/>
  <c r="J31" i="5" s="1"/>
  <c r="AR48" i="5"/>
  <c r="AQ48" i="5" s="1"/>
  <c r="AA48" i="5" s="1"/>
  <c r="I35" i="5"/>
  <c r="K35" i="5"/>
  <c r="J35" i="5"/>
  <c r="AQ54" i="5"/>
  <c r="AA54" i="5" s="1"/>
  <c r="AS31" i="5"/>
  <c r="D31" i="5"/>
  <c r="I47" i="5"/>
  <c r="K47" i="5"/>
  <c r="J47" i="5"/>
  <c r="P47" i="5"/>
  <c r="O47" i="5"/>
  <c r="Q47" i="5"/>
  <c r="AT51" i="5"/>
  <c r="P43" i="5" s="1"/>
  <c r="AR51" i="5"/>
  <c r="AQ51" i="5" s="1"/>
  <c r="AA51" i="5" s="1"/>
  <c r="AR50" i="5"/>
  <c r="AQ50" i="5" s="1"/>
  <c r="AA50" i="5" s="1"/>
  <c r="AT50" i="5"/>
  <c r="J43" i="5" s="1"/>
  <c r="N52" i="4" l="1"/>
  <c r="H52" i="4"/>
  <c r="B52" i="4"/>
  <c r="M50" i="4"/>
  <c r="G50" i="4"/>
  <c r="A50" i="4"/>
  <c r="N46" i="4"/>
  <c r="H46" i="4"/>
  <c r="B46" i="4"/>
  <c r="BY45" i="4"/>
  <c r="BY44" i="4"/>
  <c r="M44" i="4"/>
  <c r="G44" i="4"/>
  <c r="A44" i="4"/>
  <c r="CO43" i="4"/>
  <c r="BY43" i="4"/>
  <c r="CO42" i="4"/>
  <c r="BY42" i="4"/>
  <c r="CO41" i="4"/>
  <c r="BY41" i="4"/>
  <c r="CO40" i="4"/>
  <c r="BY40" i="4"/>
  <c r="AL40" i="4"/>
  <c r="AJ40" i="4"/>
  <c r="AH40" i="4"/>
  <c r="Y40" i="4"/>
  <c r="N40" i="4"/>
  <c r="H40" i="4"/>
  <c r="B40" i="4"/>
  <c r="CO39" i="4"/>
  <c r="BY39" i="4"/>
  <c r="AL39" i="4"/>
  <c r="AJ39" i="4"/>
  <c r="AH39" i="4"/>
  <c r="Y39" i="4"/>
  <c r="CO38" i="4"/>
  <c r="BY38" i="4"/>
  <c r="AL38" i="4"/>
  <c r="AJ38" i="4"/>
  <c r="AH38" i="4"/>
  <c r="Y38" i="4"/>
  <c r="M38" i="4"/>
  <c r="G38" i="4"/>
  <c r="A38" i="4"/>
  <c r="CO37" i="4"/>
  <c r="BY37" i="4"/>
  <c r="AL37" i="4"/>
  <c r="AJ37" i="4"/>
  <c r="AH37" i="4"/>
  <c r="Y37" i="4"/>
  <c r="CO36" i="4"/>
  <c r="BY36" i="4"/>
  <c r="AL36" i="4"/>
  <c r="AJ36" i="4"/>
  <c r="AH36" i="4"/>
  <c r="Y36" i="4"/>
  <c r="CO35" i="4"/>
  <c r="BY35" i="4"/>
  <c r="AL35" i="4"/>
  <c r="AJ35" i="4"/>
  <c r="AH35" i="4"/>
  <c r="Y35" i="4"/>
  <c r="CO34" i="4"/>
  <c r="BY34" i="4"/>
  <c r="AL34" i="4"/>
  <c r="AJ34" i="4"/>
  <c r="AH34" i="4"/>
  <c r="Y34" i="4"/>
  <c r="N34" i="4"/>
  <c r="H34" i="4"/>
  <c r="B34" i="4"/>
  <c r="CO33" i="4"/>
  <c r="BY33" i="4"/>
  <c r="AL33" i="4"/>
  <c r="AJ33" i="4"/>
  <c r="AH33" i="4"/>
  <c r="Y33" i="4"/>
  <c r="CO32" i="4"/>
  <c r="BY32" i="4"/>
  <c r="AL32" i="4"/>
  <c r="AJ32" i="4"/>
  <c r="AH32" i="4"/>
  <c r="Y32" i="4"/>
  <c r="M32" i="4"/>
  <c r="G32" i="4"/>
  <c r="A32" i="4"/>
  <c r="CO31" i="4"/>
  <c r="BY31" i="4"/>
  <c r="AL31" i="4"/>
  <c r="AJ31" i="4"/>
  <c r="AH31" i="4"/>
  <c r="Y31" i="4"/>
  <c r="CO30" i="4"/>
  <c r="BY30" i="4"/>
  <c r="AL30" i="4"/>
  <c r="AJ30" i="4"/>
  <c r="AH30" i="4"/>
  <c r="Y30" i="4"/>
  <c r="CO29" i="4"/>
  <c r="BY29" i="4"/>
  <c r="AL29" i="4"/>
  <c r="AJ29" i="4"/>
  <c r="AH29" i="4"/>
  <c r="Y29" i="4"/>
  <c r="F29" i="4"/>
  <c r="B29" i="4"/>
  <c r="CO28" i="4"/>
  <c r="BY28" i="4"/>
  <c r="AD28" i="4"/>
  <c r="Z28" i="4"/>
  <c r="Q28" i="4"/>
  <c r="A28" i="4"/>
  <c r="CO27" i="4"/>
  <c r="BY27" i="4"/>
  <c r="CO26" i="4"/>
  <c r="BY26" i="4"/>
  <c r="CO25" i="4"/>
  <c r="BY25" i="4"/>
  <c r="CO24" i="4"/>
  <c r="BY24" i="4"/>
  <c r="CO23" i="4"/>
  <c r="BY23" i="4"/>
  <c r="CO22" i="4"/>
  <c r="BY22" i="4"/>
  <c r="CO21" i="4"/>
  <c r="BY21" i="4"/>
  <c r="CO20" i="4"/>
  <c r="BY20" i="4"/>
  <c r="CO19" i="4"/>
  <c r="BY19" i="4"/>
  <c r="CO18" i="4"/>
  <c r="CG18" i="4"/>
  <c r="BY18" i="4"/>
  <c r="CO17" i="4"/>
  <c r="CG17" i="4"/>
  <c r="BY17" i="4"/>
  <c r="CO16" i="4"/>
  <c r="CG16" i="4"/>
  <c r="BY16" i="4"/>
  <c r="CO15" i="4"/>
  <c r="CG15" i="4"/>
  <c r="BY15" i="4"/>
  <c r="CO14" i="4"/>
  <c r="CG14" i="4"/>
  <c r="BY14" i="4"/>
  <c r="CO13" i="4"/>
  <c r="CG13" i="4"/>
  <c r="BY13" i="4"/>
  <c r="CO12" i="4"/>
  <c r="CG12" i="4"/>
  <c r="BY12" i="4"/>
  <c r="CO11" i="4"/>
  <c r="CG11" i="4"/>
  <c r="BY11" i="4"/>
  <c r="CO10" i="4"/>
  <c r="CG10" i="4"/>
  <c r="BY10" i="4"/>
  <c r="CO9" i="4"/>
  <c r="CG9" i="4"/>
  <c r="BY9" i="4"/>
  <c r="CO8" i="4"/>
  <c r="CG8" i="4"/>
  <c r="BY8" i="4"/>
  <c r="CO7" i="4"/>
  <c r="CG7" i="4"/>
  <c r="BY7" i="4"/>
  <c r="CO6" i="4"/>
  <c r="CG6" i="4"/>
  <c r="BY6" i="4"/>
  <c r="CO5" i="4"/>
  <c r="CG5" i="4"/>
  <c r="BY5" i="4"/>
  <c r="CO4" i="4"/>
  <c r="CG4" i="4"/>
  <c r="BY4" i="4"/>
  <c r="CO3" i="4"/>
  <c r="CG3" i="4"/>
  <c r="BY3" i="4"/>
  <c r="CO2" i="4"/>
  <c r="CG2" i="4"/>
  <c r="BY2" i="4"/>
  <c r="CO1" i="4"/>
  <c r="CG1" i="4"/>
  <c r="BY1" i="4"/>
  <c r="CH16" i="4" l="1"/>
  <c r="CP20" i="4"/>
  <c r="CP13" i="4"/>
  <c r="CP4" i="4"/>
  <c r="AV5" i="4" s="1"/>
  <c r="CH10" i="4"/>
  <c r="AQ8" i="4" s="1"/>
  <c r="AA8" i="4" s="1"/>
  <c r="CP2" i="4"/>
  <c r="AV3" i="4" s="1"/>
  <c r="CH12" i="4"/>
  <c r="BZ32" i="4"/>
  <c r="CP27" i="4"/>
  <c r="CP9" i="4"/>
  <c r="AR10" i="4" s="1"/>
  <c r="AB10" i="4" s="1"/>
  <c r="CP6" i="4"/>
  <c r="AR7" i="4" s="1"/>
  <c r="AB7" i="4" s="1"/>
  <c r="Q12" i="4" s="1"/>
  <c r="Q39" i="4" s="1"/>
  <c r="CP14" i="4"/>
  <c r="CH8" i="4"/>
  <c r="CH11" i="4"/>
  <c r="AQ9" i="4" s="1"/>
  <c r="AA9" i="4" s="1"/>
  <c r="J18" i="4" s="1"/>
  <c r="J45" i="4" s="1"/>
  <c r="CH17" i="4"/>
  <c r="CP21" i="4"/>
  <c r="CH13" i="4"/>
  <c r="CP29" i="4"/>
  <c r="CH7" i="4"/>
  <c r="BZ45" i="4"/>
  <c r="BZ6" i="4"/>
  <c r="CP7" i="4"/>
  <c r="BZ9" i="4"/>
  <c r="CP10" i="4"/>
  <c r="BZ13" i="4"/>
  <c r="BZ14" i="4"/>
  <c r="CP15" i="4"/>
  <c r="CP16" i="4"/>
  <c r="CP19" i="4"/>
  <c r="BZ21" i="4"/>
  <c r="CP23" i="4"/>
  <c r="CP24" i="4"/>
  <c r="BZ25" i="4"/>
  <c r="CP26" i="4"/>
  <c r="BZ30" i="4"/>
  <c r="CP34" i="4"/>
  <c r="BZ35" i="4"/>
  <c r="BZ36" i="4"/>
  <c r="CP39" i="4"/>
  <c r="CH3" i="4"/>
  <c r="CH5" i="4"/>
  <c r="BZ44" i="4"/>
  <c r="BZ2" i="4"/>
  <c r="BZ4" i="4"/>
  <c r="BZ29" i="4"/>
  <c r="CH2" i="4"/>
  <c r="CP3" i="4"/>
  <c r="CH4" i="4"/>
  <c r="CP5" i="4"/>
  <c r="BZ7" i="4"/>
  <c r="CP8" i="4"/>
  <c r="BZ10" i="4"/>
  <c r="CP11" i="4"/>
  <c r="BZ15" i="4"/>
  <c r="BZ16" i="4"/>
  <c r="CP17" i="4"/>
  <c r="CH18" i="4"/>
  <c r="BZ20" i="4"/>
  <c r="CP22" i="4"/>
  <c r="CP25" i="4"/>
  <c r="BZ28" i="4"/>
  <c r="CP30" i="4"/>
  <c r="CP35" i="4"/>
  <c r="CH6" i="4"/>
  <c r="CH1" i="4"/>
  <c r="AV10" i="4"/>
  <c r="BZ22" i="4"/>
  <c r="BZ26" i="4"/>
  <c r="BZ43" i="4"/>
  <c r="CP42" i="4"/>
  <c r="CP1" i="4"/>
  <c r="BZ1" i="4"/>
  <c r="BZ3" i="4"/>
  <c r="BZ5" i="4"/>
  <c r="BZ8" i="4"/>
  <c r="CH9" i="4"/>
  <c r="BZ11" i="4"/>
  <c r="CH14" i="4"/>
  <c r="CH15" i="4"/>
  <c r="BZ17" i="4"/>
  <c r="BZ19" i="4"/>
  <c r="BZ23" i="4"/>
  <c r="BZ27" i="4"/>
  <c r="CP28" i="4"/>
  <c r="BZ31" i="4"/>
  <c r="BZ33" i="4"/>
  <c r="BZ38" i="4"/>
  <c r="BZ40" i="4"/>
  <c r="CP32" i="4"/>
  <c r="CP36" i="4"/>
  <c r="BZ37" i="4"/>
  <c r="BZ39" i="4"/>
  <c r="CP33" i="4"/>
  <c r="BZ34" i="4"/>
  <c r="CP37" i="4"/>
  <c r="CP40" i="4"/>
  <c r="BZ41" i="4"/>
  <c r="CP43" i="4"/>
  <c r="CP41" i="4"/>
  <c r="BZ12" i="4"/>
  <c r="CP12" i="4"/>
  <c r="BZ18" i="4"/>
  <c r="CP18" i="4"/>
  <c r="BZ24" i="4"/>
  <c r="CP31" i="4"/>
  <c r="CP38" i="4"/>
  <c r="BZ42" i="4"/>
  <c r="AU9" i="4" l="1"/>
  <c r="AE9" i="4" s="1"/>
  <c r="AE36" i="4" s="1"/>
  <c r="BK50" i="4" s="1"/>
  <c r="AV7" i="4"/>
  <c r="AR5" i="4"/>
  <c r="AB5" i="4" s="1"/>
  <c r="AB32" i="4" s="1"/>
  <c r="BP46" i="4" s="1"/>
  <c r="AA36" i="4"/>
  <c r="BJ50" i="4" s="1"/>
  <c r="BD50" i="4" s="1"/>
  <c r="D18" i="4"/>
  <c r="D45" i="4" s="1"/>
  <c r="AA35" i="4"/>
  <c r="BJ49" i="4" s="1"/>
  <c r="BI49" i="4" s="1"/>
  <c r="AR3" i="4"/>
  <c r="AB3" i="4" s="1"/>
  <c r="K6" i="4" s="1"/>
  <c r="K33" i="4" s="1"/>
  <c r="AU8" i="4"/>
  <c r="AE8" i="4" s="1"/>
  <c r="AB34" i="4"/>
  <c r="BP48" i="4" s="1"/>
  <c r="AQ10" i="4"/>
  <c r="AA10" i="4" s="1"/>
  <c r="AU10" i="4"/>
  <c r="AE10" i="4" s="1"/>
  <c r="AQ11" i="4"/>
  <c r="AA11" i="4" s="1"/>
  <c r="AU11" i="4"/>
  <c r="AE11" i="4" s="1"/>
  <c r="AP2" i="4"/>
  <c r="AT2" i="4"/>
  <c r="AQ2" i="4"/>
  <c r="AA2" i="4" s="1"/>
  <c r="AU2" i="4"/>
  <c r="AE2" i="4" s="1"/>
  <c r="AV9" i="4"/>
  <c r="AR9" i="4"/>
  <c r="AB9" i="4" s="1"/>
  <c r="AU12" i="4"/>
  <c r="AE12" i="4" s="1"/>
  <c r="AQ12" i="4"/>
  <c r="AA12" i="4" s="1"/>
  <c r="AT9" i="4"/>
  <c r="AP9" i="4"/>
  <c r="AV2" i="4"/>
  <c r="AR2" i="4"/>
  <c r="AB2" i="4" s="1"/>
  <c r="AU7" i="4"/>
  <c r="AE7" i="4" s="1"/>
  <c r="AQ7" i="4"/>
  <c r="AA7" i="4" s="1"/>
  <c r="AT8" i="4"/>
  <c r="AP8" i="4"/>
  <c r="AV4" i="4"/>
  <c r="AR4" i="4"/>
  <c r="AB4" i="4" s="1"/>
  <c r="AP5" i="4"/>
  <c r="AT5" i="4"/>
  <c r="AU6" i="4"/>
  <c r="AE6" i="4" s="1"/>
  <c r="AQ6" i="4"/>
  <c r="AA6" i="4" s="1"/>
  <c r="AT10" i="4"/>
  <c r="AP10" i="4"/>
  <c r="AQ13" i="4"/>
  <c r="AA13" i="4" s="1"/>
  <c r="AU13" i="4"/>
  <c r="AE13" i="4" s="1"/>
  <c r="AR12" i="4"/>
  <c r="AB12" i="4" s="1"/>
  <c r="AV12" i="4"/>
  <c r="AQ5" i="4"/>
  <c r="AA5" i="4" s="1"/>
  <c r="AU5" i="4"/>
  <c r="AE5" i="4" s="1"/>
  <c r="AV13" i="4"/>
  <c r="AR13" i="4"/>
  <c r="AB13" i="4" s="1"/>
  <c r="AP12" i="4"/>
  <c r="AT12" i="4"/>
  <c r="AP6" i="4"/>
  <c r="AT6" i="4"/>
  <c r="AB37" i="4"/>
  <c r="BP51" i="4" s="1"/>
  <c r="Q18" i="4"/>
  <c r="Q45" i="4" s="1"/>
  <c r="AV6" i="4"/>
  <c r="AR6" i="4"/>
  <c r="AB6" i="4" s="1"/>
  <c r="AP3" i="4"/>
  <c r="AT3" i="4"/>
  <c r="AQ4" i="4"/>
  <c r="AA4" i="4" s="1"/>
  <c r="AU4" i="4"/>
  <c r="AE4" i="4" s="1"/>
  <c r="AR8" i="4"/>
  <c r="AB8" i="4" s="1"/>
  <c r="AV8" i="4"/>
  <c r="J19" i="4"/>
  <c r="J46" i="4" s="1"/>
  <c r="AV11" i="4"/>
  <c r="AR11" i="4"/>
  <c r="AB11" i="4" s="1"/>
  <c r="AP13" i="4"/>
  <c r="AT13" i="4"/>
  <c r="AP4" i="4"/>
  <c r="AT4" i="4"/>
  <c r="AT11" i="4"/>
  <c r="AP11" i="4"/>
  <c r="AQ3" i="4"/>
  <c r="AA3" i="4" s="1"/>
  <c r="AU3" i="4"/>
  <c r="AE3" i="4" s="1"/>
  <c r="AT7" i="4"/>
  <c r="AP7" i="4"/>
  <c r="BA9" i="4" l="1"/>
  <c r="AF9" i="4" s="1"/>
  <c r="AY9" i="4"/>
  <c r="AB30" i="4"/>
  <c r="BP44" i="4" s="1"/>
  <c r="BA7" i="4"/>
  <c r="AF7" i="4" s="1"/>
  <c r="Q13" i="4" s="1"/>
  <c r="Q40" i="4" s="1"/>
  <c r="AK50" i="4"/>
  <c r="E12" i="4"/>
  <c r="E39" i="4" s="1"/>
  <c r="BI50" i="4"/>
  <c r="BD49" i="4"/>
  <c r="AY10" i="4"/>
  <c r="AY13" i="4"/>
  <c r="AY5" i="4"/>
  <c r="BC9" i="4"/>
  <c r="Z9" i="4" s="1"/>
  <c r="BA12" i="4"/>
  <c r="AF12" i="4" s="1"/>
  <c r="AF39" i="4" s="1"/>
  <c r="BQ53" i="4" s="1"/>
  <c r="D19" i="4"/>
  <c r="D46" i="4" s="1"/>
  <c r="AE35" i="4"/>
  <c r="BK49" i="4" s="1"/>
  <c r="AY11" i="4"/>
  <c r="BA13" i="4"/>
  <c r="AF13" i="4" s="1"/>
  <c r="AF40" i="4" s="1"/>
  <c r="BQ54" i="4" s="1"/>
  <c r="AE37" i="4"/>
  <c r="BK51" i="4" s="1"/>
  <c r="P19" i="4"/>
  <c r="P46" i="4" s="1"/>
  <c r="AY7" i="4"/>
  <c r="BC7" i="4" s="1"/>
  <c r="BA4" i="4"/>
  <c r="AF4" i="4" s="1"/>
  <c r="AF31" i="4" s="1"/>
  <c r="BQ45" i="4" s="1"/>
  <c r="BL50" i="4"/>
  <c r="BE50" i="4" s="1"/>
  <c r="AA37" i="4"/>
  <c r="BJ51" i="4" s="1"/>
  <c r="P18" i="4"/>
  <c r="P45" i="4" s="1"/>
  <c r="AA38" i="4"/>
  <c r="BJ52" i="4" s="1"/>
  <c r="D24" i="4"/>
  <c r="D51" i="4" s="1"/>
  <c r="AY4" i="4"/>
  <c r="AY3" i="4"/>
  <c r="AY6" i="4"/>
  <c r="BA10" i="4"/>
  <c r="AF10" i="4" s="1"/>
  <c r="AF37" i="4" s="1"/>
  <c r="BQ51" i="4" s="1"/>
  <c r="BR51" i="4" s="1"/>
  <c r="BA5" i="4"/>
  <c r="AF5" i="4" s="1"/>
  <c r="AF32" i="4" s="1"/>
  <c r="BQ46" i="4" s="1"/>
  <c r="BR46" i="4" s="1"/>
  <c r="AE38" i="4"/>
  <c r="BK52" i="4" s="1"/>
  <c r="D25" i="4"/>
  <c r="D52" i="4" s="1"/>
  <c r="E18" i="4"/>
  <c r="E45" i="4" s="1"/>
  <c r="AB35" i="4"/>
  <c r="BP49" i="4" s="1"/>
  <c r="E6" i="4"/>
  <c r="E33" i="4" s="1"/>
  <c r="AT33" i="4" s="1"/>
  <c r="AB29" i="4"/>
  <c r="BP43" i="4" s="1"/>
  <c r="AA30" i="4"/>
  <c r="BJ44" i="4" s="1"/>
  <c r="J6" i="4"/>
  <c r="J33" i="4" s="1"/>
  <c r="BA11" i="4"/>
  <c r="AF11" i="4" s="1"/>
  <c r="AE31" i="4"/>
  <c r="BK45" i="4" s="1"/>
  <c r="P7" i="4"/>
  <c r="P34" i="4" s="1"/>
  <c r="AE32" i="4"/>
  <c r="BK46" i="4" s="1"/>
  <c r="D13" i="4"/>
  <c r="D40" i="4" s="1"/>
  <c r="AE40" i="4"/>
  <c r="BK54" i="4" s="1"/>
  <c r="P25" i="4"/>
  <c r="P52" i="4" s="1"/>
  <c r="BA8" i="4"/>
  <c r="AF8" i="4" s="1"/>
  <c r="AE39" i="4"/>
  <c r="BK53" i="4" s="1"/>
  <c r="J25" i="4"/>
  <c r="J52" i="4" s="1"/>
  <c r="AA29" i="4"/>
  <c r="BJ43" i="4" s="1"/>
  <c r="D6" i="4"/>
  <c r="D33" i="4" s="1"/>
  <c r="AS33" i="4" s="1"/>
  <c r="AE30" i="4"/>
  <c r="BK44" i="4" s="1"/>
  <c r="J7" i="4"/>
  <c r="J34" i="4" s="1"/>
  <c r="D7" i="4"/>
  <c r="D34" i="4" s="1"/>
  <c r="AS34" i="4" s="1"/>
  <c r="AE29" i="4"/>
  <c r="BK43" i="4" s="1"/>
  <c r="P6" i="4"/>
  <c r="P33" i="4" s="1"/>
  <c r="AA31" i="4"/>
  <c r="BJ45" i="4" s="1"/>
  <c r="AY12" i="4"/>
  <c r="AA32" i="4"/>
  <c r="BJ46" i="4" s="1"/>
  <c r="D12" i="4"/>
  <c r="D39" i="4" s="1"/>
  <c r="AA40" i="4"/>
  <c r="BJ54" i="4" s="1"/>
  <c r="P24" i="4"/>
  <c r="P51" i="4" s="1"/>
  <c r="AA33" i="4"/>
  <c r="BJ47" i="4" s="1"/>
  <c r="J12" i="4"/>
  <c r="J39" i="4" s="1"/>
  <c r="AB31" i="4"/>
  <c r="BP45" i="4" s="1"/>
  <c r="Q6" i="4"/>
  <c r="Q33" i="4" s="1"/>
  <c r="AA34" i="4"/>
  <c r="BJ48" i="4" s="1"/>
  <c r="P12" i="4"/>
  <c r="P39" i="4" s="1"/>
  <c r="K18" i="4"/>
  <c r="K45" i="4" s="1"/>
  <c r="AB36" i="4"/>
  <c r="BP50" i="4" s="1"/>
  <c r="BA2" i="4"/>
  <c r="AF2" i="4" s="1"/>
  <c r="AB39" i="4"/>
  <c r="BP53" i="4" s="1"/>
  <c r="K24" i="4"/>
  <c r="K51" i="4" s="1"/>
  <c r="AY8" i="4"/>
  <c r="AA39" i="4"/>
  <c r="BJ53" i="4" s="1"/>
  <c r="J24" i="4"/>
  <c r="J51" i="4" s="1"/>
  <c r="AB38" i="4"/>
  <c r="BP52" i="4" s="1"/>
  <c r="E24" i="4"/>
  <c r="E51" i="4" s="1"/>
  <c r="BA3" i="4"/>
  <c r="AF3" i="4" s="1"/>
  <c r="AB33" i="4"/>
  <c r="BP47" i="4" s="1"/>
  <c r="K12" i="4"/>
  <c r="K39" i="4" s="1"/>
  <c r="BA6" i="4"/>
  <c r="AF6" i="4" s="1"/>
  <c r="AB40" i="4"/>
  <c r="BP54" i="4" s="1"/>
  <c r="Q24" i="4"/>
  <c r="Q51" i="4" s="1"/>
  <c r="AE33" i="4"/>
  <c r="BK47" i="4" s="1"/>
  <c r="J13" i="4"/>
  <c r="J40" i="4" s="1"/>
  <c r="AE34" i="4"/>
  <c r="BK48" i="4" s="1"/>
  <c r="P13" i="4"/>
  <c r="P40" i="4" s="1"/>
  <c r="AF36" i="4"/>
  <c r="BQ50" i="4" s="1"/>
  <c r="K19" i="4"/>
  <c r="K46" i="4" s="1"/>
  <c r="AY2" i="4"/>
  <c r="AF34" i="4" l="1"/>
  <c r="BQ48" i="4" s="1"/>
  <c r="BR48" i="4" s="1"/>
  <c r="AZ48" i="4" s="1"/>
  <c r="K25" i="4"/>
  <c r="K52" i="4" s="1"/>
  <c r="Q25" i="4"/>
  <c r="Q52" i="4" s="1"/>
  <c r="BC12" i="4"/>
  <c r="AD12" i="4" s="1"/>
  <c r="AD9" i="4"/>
  <c r="AD36" i="4" s="1"/>
  <c r="AN50" i="4" s="1"/>
  <c r="BC13" i="4"/>
  <c r="BR53" i="4"/>
  <c r="BO53" i="4" s="1"/>
  <c r="BC5" i="4"/>
  <c r="Z5" i="4" s="1"/>
  <c r="AL50" i="4"/>
  <c r="BC10" i="4"/>
  <c r="AD10" i="4" s="1"/>
  <c r="Q19" i="4"/>
  <c r="Q46" i="4" s="1"/>
  <c r="E13" i="4"/>
  <c r="E40" i="4" s="1"/>
  <c r="BL49" i="4"/>
  <c r="AK49" i="4"/>
  <c r="BC2" i="4"/>
  <c r="Z2" i="4" s="1"/>
  <c r="BR54" i="4"/>
  <c r="AJ54" i="4" s="1"/>
  <c r="Q7" i="4"/>
  <c r="Q34" i="4" s="1"/>
  <c r="BC4" i="4"/>
  <c r="BD51" i="4"/>
  <c r="BI51" i="4"/>
  <c r="BL51" i="4"/>
  <c r="AV51" i="4" s="1"/>
  <c r="BI52" i="4"/>
  <c r="AK52" i="4"/>
  <c r="BD52" i="4"/>
  <c r="BL52" i="4"/>
  <c r="BR45" i="4"/>
  <c r="AZ45" i="4" s="1"/>
  <c r="AK51" i="4"/>
  <c r="BO51" i="4"/>
  <c r="AZ51" i="4"/>
  <c r="AJ51" i="4"/>
  <c r="AJ48" i="4"/>
  <c r="BO48" i="4"/>
  <c r="BL46" i="4"/>
  <c r="BD46" i="4"/>
  <c r="AK46" i="4"/>
  <c r="BI46" i="4"/>
  <c r="BI44" i="4"/>
  <c r="BD44" i="4"/>
  <c r="AK44" i="4"/>
  <c r="BL44" i="4"/>
  <c r="K7" i="4"/>
  <c r="K34" i="4" s="1"/>
  <c r="AF30" i="4"/>
  <c r="BQ44" i="4" s="1"/>
  <c r="BR44" i="4" s="1"/>
  <c r="Z13" i="4"/>
  <c r="AD13" i="4"/>
  <c r="BL47" i="4"/>
  <c r="BI47" i="4"/>
  <c r="BD47" i="4"/>
  <c r="AK47" i="4"/>
  <c r="AF33" i="4"/>
  <c r="BQ47" i="4" s="1"/>
  <c r="BR47" i="4" s="1"/>
  <c r="K13" i="4"/>
  <c r="K40" i="4" s="1"/>
  <c r="AJ46" i="4"/>
  <c r="AZ46" i="4"/>
  <c r="BO46" i="4"/>
  <c r="BI53" i="4"/>
  <c r="BD53" i="4"/>
  <c r="AK53" i="4"/>
  <c r="BL53" i="4"/>
  <c r="BC6" i="4"/>
  <c r="AF29" i="4"/>
  <c r="BQ43" i="4" s="1"/>
  <c r="BR43" i="4" s="1"/>
  <c r="E7" i="4"/>
  <c r="E34" i="4" s="1"/>
  <c r="AT34" i="4" s="1"/>
  <c r="Z36" i="4"/>
  <c r="AM50" i="4" s="1"/>
  <c r="AI9" i="4"/>
  <c r="I18" i="4"/>
  <c r="I45" i="4" s="1"/>
  <c r="BI54" i="4"/>
  <c r="BD54" i="4"/>
  <c r="AK54" i="4"/>
  <c r="BL54" i="4"/>
  <c r="E19" i="4"/>
  <c r="E46" i="4" s="1"/>
  <c r="AF35" i="4"/>
  <c r="BQ49" i="4" s="1"/>
  <c r="BR49" i="4" s="1"/>
  <c r="AF38" i="4"/>
  <c r="BQ52" i="4" s="1"/>
  <c r="BR52" i="4" s="1"/>
  <c r="E25" i="4"/>
  <c r="E52" i="4" s="1"/>
  <c r="BI48" i="4"/>
  <c r="BD48" i="4"/>
  <c r="AK48" i="4"/>
  <c r="BL48" i="4"/>
  <c r="Z10" i="4"/>
  <c r="BC8" i="4"/>
  <c r="BC3" i="4"/>
  <c r="BR50" i="4"/>
  <c r="BI45" i="4"/>
  <c r="BD45" i="4"/>
  <c r="AK45" i="4"/>
  <c r="BL45" i="4"/>
  <c r="Z7" i="4"/>
  <c r="AD7" i="4"/>
  <c r="BI43" i="4"/>
  <c r="BD43" i="4"/>
  <c r="AK43" i="4"/>
  <c r="BL43" i="4"/>
  <c r="BC11" i="4"/>
  <c r="AZ53" i="4" l="1"/>
  <c r="AJ53" i="4"/>
  <c r="Z12" i="4"/>
  <c r="AI12" i="4" s="1"/>
  <c r="AK9" i="4"/>
  <c r="AK36" i="4" s="1"/>
  <c r="I19" i="4"/>
  <c r="I46" i="4" s="1"/>
  <c r="AD5" i="4"/>
  <c r="AD32" i="4" s="1"/>
  <c r="AN46" i="4" s="1"/>
  <c r="AZ54" i="4"/>
  <c r="AG51" i="4"/>
  <c r="AO50" i="4"/>
  <c r="BO45" i="4"/>
  <c r="BH45" i="4" s="1"/>
  <c r="AB45" i="4" s="1"/>
  <c r="AD2" i="4"/>
  <c r="C7" i="4" s="1"/>
  <c r="C34" i="4" s="1"/>
  <c r="AR34" i="4" s="1"/>
  <c r="AJ45" i="4"/>
  <c r="BO54" i="4"/>
  <c r="BH54" i="4" s="1"/>
  <c r="AB54" i="4" s="1"/>
  <c r="AL49" i="4"/>
  <c r="BE49" i="4"/>
  <c r="AD4" i="4"/>
  <c r="Z4" i="4"/>
  <c r="BE52" i="4"/>
  <c r="AL52" i="4"/>
  <c r="BE51" i="4"/>
  <c r="AL51" i="4"/>
  <c r="AI51" i="4" s="1"/>
  <c r="Z51" i="4" s="1"/>
  <c r="BO49" i="4"/>
  <c r="AZ49" i="4"/>
  <c r="AJ49" i="4"/>
  <c r="AV49" i="4"/>
  <c r="AG49" i="4"/>
  <c r="AJ43" i="4"/>
  <c r="BO43" i="4"/>
  <c r="AZ43" i="4"/>
  <c r="AJ47" i="4"/>
  <c r="BO47" i="4"/>
  <c r="AZ47" i="4"/>
  <c r="AG53" i="4"/>
  <c r="AV53" i="4"/>
  <c r="BE53" i="4"/>
  <c r="AL53" i="4"/>
  <c r="AJ44" i="4"/>
  <c r="BO44" i="4"/>
  <c r="AZ44" i="4"/>
  <c r="AV46" i="4"/>
  <c r="BE46" i="4"/>
  <c r="AL46" i="4"/>
  <c r="AI46" i="4" s="1"/>
  <c r="AG46" i="4"/>
  <c r="Z11" i="4"/>
  <c r="AD11" i="4"/>
  <c r="Z34" i="4"/>
  <c r="AM48" i="4" s="1"/>
  <c r="O12" i="4"/>
  <c r="O39" i="4" s="1"/>
  <c r="AI7" i="4"/>
  <c r="BO52" i="4"/>
  <c r="AZ52" i="4"/>
  <c r="AJ52" i="4"/>
  <c r="AI52" i="4" s="1"/>
  <c r="AG52" i="4"/>
  <c r="AV52" i="4"/>
  <c r="AG48" i="4"/>
  <c r="AV48" i="4"/>
  <c r="AL48" i="4"/>
  <c r="AI48" i="4" s="1"/>
  <c r="BE48" i="4"/>
  <c r="BN45" i="4"/>
  <c r="Q32" i="4" s="1"/>
  <c r="BE47" i="4"/>
  <c r="AL47" i="4"/>
  <c r="AI47" i="4" s="1"/>
  <c r="AG47" i="4"/>
  <c r="AV47" i="4"/>
  <c r="Z39" i="4"/>
  <c r="AM53" i="4" s="1"/>
  <c r="AG44" i="4"/>
  <c r="AV44" i="4"/>
  <c r="BE44" i="4"/>
  <c r="AL44" i="4"/>
  <c r="AI44" i="4" s="1"/>
  <c r="BN48" i="4"/>
  <c r="Q38" i="4" s="1"/>
  <c r="BH48" i="4"/>
  <c r="AB48" i="4" s="1"/>
  <c r="BC48" i="4"/>
  <c r="BF48" i="4"/>
  <c r="AG43" i="4"/>
  <c r="BE43" i="4"/>
  <c r="AL43" i="4"/>
  <c r="AI43" i="4" s="1"/>
  <c r="AV43" i="4"/>
  <c r="Z37" i="4"/>
  <c r="AM51" i="4" s="1"/>
  <c r="O18" i="4"/>
  <c r="O45" i="4" s="1"/>
  <c r="AI10" i="4"/>
  <c r="Z40" i="4"/>
  <c r="AM54" i="4" s="1"/>
  <c r="O24" i="4"/>
  <c r="O51" i="4" s="1"/>
  <c r="AI13" i="4"/>
  <c r="C12" i="4"/>
  <c r="C39" i="4" s="1"/>
  <c r="AI5" i="4"/>
  <c r="Z32" i="4"/>
  <c r="AM46" i="4" s="1"/>
  <c r="BE45" i="4"/>
  <c r="AL45" i="4"/>
  <c r="AI45" i="4" s="1"/>
  <c r="AG45" i="4"/>
  <c r="AV45" i="4"/>
  <c r="BO50" i="4"/>
  <c r="AZ50" i="4"/>
  <c r="AJ50" i="4"/>
  <c r="AI50" i="4" s="1"/>
  <c r="AG50" i="4"/>
  <c r="AV50" i="4"/>
  <c r="AD39" i="4"/>
  <c r="AN53" i="4" s="1"/>
  <c r="AK12" i="4"/>
  <c r="AK39" i="4" s="1"/>
  <c r="I25" i="4"/>
  <c r="I52" i="4" s="1"/>
  <c r="BN53" i="4"/>
  <c r="K50" i="4" s="1"/>
  <c r="BH53" i="4"/>
  <c r="AB53" i="4" s="1"/>
  <c r="BC53" i="4"/>
  <c r="BF53" i="4"/>
  <c r="AI2" i="4"/>
  <c r="Z29" i="4"/>
  <c r="AM43" i="4" s="1"/>
  <c r="C6" i="4"/>
  <c r="C33" i="4" s="1"/>
  <c r="AR33" i="4" s="1"/>
  <c r="AD34" i="4"/>
  <c r="AN48" i="4" s="1"/>
  <c r="O13" i="4"/>
  <c r="O40" i="4" s="1"/>
  <c r="AK7" i="4"/>
  <c r="AK34" i="4" s="1"/>
  <c r="Z8" i="4"/>
  <c r="AD8" i="4"/>
  <c r="BH46" i="4"/>
  <c r="AB46" i="4" s="1"/>
  <c r="BC46" i="4"/>
  <c r="BF46" i="4"/>
  <c r="BN46" i="4"/>
  <c r="E38" i="4" s="1"/>
  <c r="AD3" i="4"/>
  <c r="Z3" i="4"/>
  <c r="AD37" i="4"/>
  <c r="AN51" i="4" s="1"/>
  <c r="O19" i="4"/>
  <c r="O46" i="4" s="1"/>
  <c r="AK10" i="4"/>
  <c r="AK37" i="4" s="1"/>
  <c r="AG54" i="4"/>
  <c r="AV54" i="4"/>
  <c r="BE54" i="4"/>
  <c r="AL54" i="4"/>
  <c r="AI54" i="4" s="1"/>
  <c r="AI36" i="4"/>
  <c r="Z6" i="4"/>
  <c r="AD6" i="4"/>
  <c r="AD40" i="4"/>
  <c r="AN54" i="4" s="1"/>
  <c r="O25" i="4"/>
  <c r="O52" i="4" s="1"/>
  <c r="AK13" i="4"/>
  <c r="AK40" i="4" s="1"/>
  <c r="BN51" i="4"/>
  <c r="Q44" i="4" s="1"/>
  <c r="BH51" i="4"/>
  <c r="AB51" i="4" s="1"/>
  <c r="BC51" i="4"/>
  <c r="BF51" i="4"/>
  <c r="AM9" i="4" l="1"/>
  <c r="AM36" i="4" s="1"/>
  <c r="I24" i="4"/>
  <c r="I51" i="4" s="1"/>
  <c r="AI53" i="4"/>
  <c r="AH53" i="4" s="1"/>
  <c r="I50" i="4" s="1"/>
  <c r="AK5" i="4"/>
  <c r="AK32" i="4" s="1"/>
  <c r="C13" i="4"/>
  <c r="C40" i="4" s="1"/>
  <c r="BF54" i="4"/>
  <c r="BN54" i="4"/>
  <c r="Q50" i="4" s="1"/>
  <c r="BC54" i="4"/>
  <c r="P50" i="4" s="1"/>
  <c r="AH51" i="4"/>
  <c r="O44" i="4" s="1"/>
  <c r="BC45" i="4"/>
  <c r="BA45" i="4" s="1"/>
  <c r="AY45" i="4" s="1"/>
  <c r="BF45" i="4"/>
  <c r="AK2" i="4"/>
  <c r="AK29" i="4" s="1"/>
  <c r="AD29" i="4"/>
  <c r="AN43" i="4" s="1"/>
  <c r="AO43" i="4" s="1"/>
  <c r="AI49" i="4"/>
  <c r="AI4" i="4"/>
  <c r="O6" i="4"/>
  <c r="O33" i="4" s="1"/>
  <c r="Z31" i="4"/>
  <c r="AM45" i="4" s="1"/>
  <c r="O7" i="4"/>
  <c r="O34" i="4" s="1"/>
  <c r="AD31" i="4"/>
  <c r="AN45" i="4" s="1"/>
  <c r="AK4" i="4"/>
  <c r="AK31" i="4" s="1"/>
  <c r="Z35" i="4"/>
  <c r="AM49" i="4" s="1"/>
  <c r="C18" i="4"/>
  <c r="C45" i="4" s="1"/>
  <c r="AI8" i="4"/>
  <c r="AO54" i="4"/>
  <c r="AW48" i="4"/>
  <c r="AU48" i="4" s="1"/>
  <c r="AS48" i="4"/>
  <c r="BA48" i="4"/>
  <c r="AY48" i="4" s="1"/>
  <c r="P38" i="4"/>
  <c r="BN52" i="4"/>
  <c r="E50" i="4" s="1"/>
  <c r="BH52" i="4"/>
  <c r="AB52" i="4" s="1"/>
  <c r="BC52" i="4"/>
  <c r="BF52" i="4"/>
  <c r="I13" i="4"/>
  <c r="I40" i="4" s="1"/>
  <c r="AD33" i="4"/>
  <c r="AN47" i="4" s="1"/>
  <c r="AK6" i="4"/>
  <c r="AK33" i="4" s="1"/>
  <c r="Z54" i="4"/>
  <c r="AH54" i="4"/>
  <c r="O50" i="4" s="1"/>
  <c r="AW46" i="4"/>
  <c r="AU46" i="4" s="1"/>
  <c r="AS46" i="4"/>
  <c r="BA46" i="4"/>
  <c r="AY46" i="4" s="1"/>
  <c r="D38" i="4"/>
  <c r="Z45" i="4"/>
  <c r="AI37" i="4"/>
  <c r="AM10" i="4"/>
  <c r="AM37" i="4" s="1"/>
  <c r="Z43" i="4"/>
  <c r="AH43" i="4"/>
  <c r="AH48" i="4"/>
  <c r="O38" i="4" s="1"/>
  <c r="Z48" i="4"/>
  <c r="AM7" i="4"/>
  <c r="AM34" i="4" s="1"/>
  <c r="AI34" i="4"/>
  <c r="AI11" i="4"/>
  <c r="Z38" i="4"/>
  <c r="AM52" i="4" s="1"/>
  <c r="AH52" i="4" s="1"/>
  <c r="C50" i="4" s="1"/>
  <c r="C24" i="4"/>
  <c r="C51" i="4" s="1"/>
  <c r="BN43" i="4"/>
  <c r="BH43" i="4"/>
  <c r="AB43" i="4" s="1"/>
  <c r="BC43" i="4"/>
  <c r="BF43" i="4"/>
  <c r="AH50" i="4"/>
  <c r="I44" i="4" s="1"/>
  <c r="Z50" i="4"/>
  <c r="AI32" i="4"/>
  <c r="AD38" i="4"/>
  <c r="AN52" i="4" s="1"/>
  <c r="C25" i="4"/>
  <c r="C52" i="4" s="1"/>
  <c r="AK11" i="4"/>
  <c r="AK38" i="4" s="1"/>
  <c r="AW51" i="4"/>
  <c r="AU51" i="4" s="1"/>
  <c r="AS51" i="4"/>
  <c r="P44" i="4"/>
  <c r="BA51" i="4"/>
  <c r="AY51" i="4" s="1"/>
  <c r="BA54" i="4"/>
  <c r="AY54" i="4" s="1"/>
  <c r="Z33" i="4"/>
  <c r="AM47" i="4" s="1"/>
  <c r="AH47" i="4" s="1"/>
  <c r="I38" i="4" s="1"/>
  <c r="I12" i="4"/>
  <c r="I39" i="4" s="1"/>
  <c r="AI6" i="4"/>
  <c r="Z30" i="4"/>
  <c r="AM44" i="4" s="1"/>
  <c r="AH44" i="4" s="1"/>
  <c r="I32" i="4" s="1"/>
  <c r="AI3" i="4"/>
  <c r="I6" i="4"/>
  <c r="I33" i="4" s="1"/>
  <c r="AI29" i="4"/>
  <c r="BF50" i="4"/>
  <c r="BN50" i="4"/>
  <c r="K44" i="4" s="1"/>
  <c r="BH50" i="4"/>
  <c r="AB50" i="4" s="1"/>
  <c r="BC50" i="4"/>
  <c r="AM13" i="4"/>
  <c r="AM40" i="4" s="1"/>
  <c r="AI40" i="4"/>
  <c r="AI39" i="4"/>
  <c r="AM12" i="4"/>
  <c r="AM39" i="4" s="1"/>
  <c r="Z47" i="4"/>
  <c r="Z52" i="4"/>
  <c r="BN47" i="4"/>
  <c r="K38" i="4" s="1"/>
  <c r="BH47" i="4"/>
  <c r="AB47" i="4" s="1"/>
  <c r="BC47" i="4"/>
  <c r="BF47" i="4"/>
  <c r="AW53" i="4"/>
  <c r="AU53" i="4" s="1"/>
  <c r="AS53" i="4"/>
  <c r="BA53" i="4"/>
  <c r="AY53" i="4" s="1"/>
  <c r="J50" i="4"/>
  <c r="AW45" i="4"/>
  <c r="AU45" i="4" s="1"/>
  <c r="I47" i="4"/>
  <c r="J47" i="4"/>
  <c r="K47" i="4"/>
  <c r="AD30" i="4"/>
  <c r="AN44" i="4" s="1"/>
  <c r="I7" i="4"/>
  <c r="I34" i="4" s="1"/>
  <c r="AK3" i="4"/>
  <c r="AK30" i="4" s="1"/>
  <c r="AD35" i="4"/>
  <c r="AN49" i="4" s="1"/>
  <c r="AK8" i="4"/>
  <c r="AK35" i="4" s="1"/>
  <c r="C19" i="4"/>
  <c r="C46" i="4" s="1"/>
  <c r="AO46" i="4"/>
  <c r="AO51" i="4"/>
  <c r="Z44" i="4"/>
  <c r="AO53" i="4"/>
  <c r="AO48" i="4"/>
  <c r="AH46" i="4"/>
  <c r="C38" i="4" s="1"/>
  <c r="Z46" i="4"/>
  <c r="BN44" i="4"/>
  <c r="K32" i="4" s="1"/>
  <c r="BH44" i="4"/>
  <c r="AB44" i="4" s="1"/>
  <c r="BC44" i="4"/>
  <c r="BF44" i="4"/>
  <c r="BN49" i="4"/>
  <c r="E44" i="4" s="1"/>
  <c r="BH49" i="4"/>
  <c r="AB49" i="4" s="1"/>
  <c r="BF49" i="4"/>
  <c r="BC49" i="4"/>
  <c r="Z53" i="4" l="1"/>
  <c r="P32" i="4"/>
  <c r="AM5" i="4"/>
  <c r="AM32" i="4" s="1"/>
  <c r="AS54" i="4"/>
  <c r="AS45" i="4"/>
  <c r="AW54" i="4"/>
  <c r="AU54" i="4" s="1"/>
  <c r="AM2" i="4"/>
  <c r="AM29" i="4" s="1"/>
  <c r="D35" i="4" s="1"/>
  <c r="AS35" i="4" s="1"/>
  <c r="AH49" i="4"/>
  <c r="C44" i="4" s="1"/>
  <c r="AO47" i="4"/>
  <c r="Z49" i="4"/>
  <c r="AO45" i="4"/>
  <c r="AH45" i="4"/>
  <c r="O32" i="4" s="1"/>
  <c r="AM4" i="4"/>
  <c r="AM31" i="4" s="1"/>
  <c r="AI31" i="4"/>
  <c r="AI33" i="4"/>
  <c r="AM6" i="4"/>
  <c r="AM33" i="4" s="1"/>
  <c r="AR46" i="4"/>
  <c r="AQ46" i="4" s="1"/>
  <c r="AA46" i="4" s="1"/>
  <c r="AT46" i="4"/>
  <c r="D37" i="4" s="1"/>
  <c r="AT45" i="4"/>
  <c r="P31" i="4" s="1"/>
  <c r="AR45" i="4"/>
  <c r="AW43" i="4"/>
  <c r="AU43" i="4" s="1"/>
  <c r="AS43" i="4"/>
  <c r="BA43" i="4"/>
  <c r="AY43" i="4" s="1"/>
  <c r="AS32" i="4"/>
  <c r="D32" i="4"/>
  <c r="AR32" i="4"/>
  <c r="C32" i="4"/>
  <c r="AW52" i="4"/>
  <c r="AU52" i="4" s="1"/>
  <c r="AS52" i="4"/>
  <c r="D50" i="4"/>
  <c r="BA52" i="4"/>
  <c r="AY52" i="4" s="1"/>
  <c r="AT48" i="4"/>
  <c r="P37" i="4" s="1"/>
  <c r="AR48" i="4"/>
  <c r="AQ48" i="4" s="1"/>
  <c r="AA48" i="4" s="1"/>
  <c r="AI35" i="4"/>
  <c r="AM8" i="4"/>
  <c r="AM35" i="4" s="1"/>
  <c r="AW47" i="4"/>
  <c r="AU47" i="4" s="1"/>
  <c r="AS47" i="4"/>
  <c r="BA47" i="4"/>
  <c r="AY47" i="4" s="1"/>
  <c r="J38" i="4"/>
  <c r="AT54" i="4"/>
  <c r="P49" i="4" s="1"/>
  <c r="AR54" i="4"/>
  <c r="AI38" i="4"/>
  <c r="AM11" i="4"/>
  <c r="AM38" i="4" s="1"/>
  <c r="Q53" i="4"/>
  <c r="P53" i="4"/>
  <c r="O53" i="4"/>
  <c r="AI30" i="4"/>
  <c r="AM3" i="4"/>
  <c r="AM30" i="4" s="1"/>
  <c r="E41" i="4"/>
  <c r="D41" i="4"/>
  <c r="C41" i="4"/>
  <c r="O41" i="4"/>
  <c r="Q41" i="4"/>
  <c r="P41" i="4"/>
  <c r="AW44" i="4"/>
  <c r="AU44" i="4" s="1"/>
  <c r="AS44" i="4"/>
  <c r="J32" i="4"/>
  <c r="BA44" i="4"/>
  <c r="AY44" i="4" s="1"/>
  <c r="AT53" i="4"/>
  <c r="J49" i="4" s="1"/>
  <c r="AR53" i="4"/>
  <c r="AQ53" i="4" s="1"/>
  <c r="AA53" i="4" s="1"/>
  <c r="BA49" i="4"/>
  <c r="AY49" i="4" s="1"/>
  <c r="AW49" i="4"/>
  <c r="AU49" i="4" s="1"/>
  <c r="D44" i="4"/>
  <c r="AS49" i="4"/>
  <c r="J53" i="4"/>
  <c r="I53" i="4"/>
  <c r="K53" i="4"/>
  <c r="BA50" i="4"/>
  <c r="AY50" i="4" s="1"/>
  <c r="J44" i="4"/>
  <c r="AW50" i="4"/>
  <c r="AU50" i="4" s="1"/>
  <c r="AS50" i="4"/>
  <c r="E35" i="4"/>
  <c r="AT35" i="4" s="1"/>
  <c r="AO44" i="4"/>
  <c r="AT51" i="4"/>
  <c r="P43" i="4" s="1"/>
  <c r="AR51" i="4"/>
  <c r="AQ51" i="4" s="1"/>
  <c r="AA51" i="4" s="1"/>
  <c r="AT32" i="4"/>
  <c r="E32" i="4"/>
  <c r="AO52" i="4"/>
  <c r="P47" i="4"/>
  <c r="Q47" i="4"/>
  <c r="O47" i="4"/>
  <c r="AO49" i="4"/>
  <c r="AQ54" i="4" l="1"/>
  <c r="AA54" i="4" s="1"/>
  <c r="AQ45" i="4"/>
  <c r="AA45" i="4" s="1"/>
  <c r="C35" i="4"/>
  <c r="AR35" i="4" s="1"/>
  <c r="O35" i="4"/>
  <c r="P35" i="4"/>
  <c r="Q35" i="4"/>
  <c r="K35" i="4"/>
  <c r="J35" i="4"/>
  <c r="I35" i="4"/>
  <c r="I41" i="4"/>
  <c r="K41" i="4"/>
  <c r="J41" i="4"/>
  <c r="AR50" i="4"/>
  <c r="AQ50" i="4" s="1"/>
  <c r="AA50" i="4" s="1"/>
  <c r="AT50" i="4"/>
  <c r="J43" i="4" s="1"/>
  <c r="AT44" i="4"/>
  <c r="J31" i="4" s="1"/>
  <c r="AR44" i="4"/>
  <c r="AQ44" i="4" s="1"/>
  <c r="AA44" i="4" s="1"/>
  <c r="C53" i="4"/>
  <c r="E53" i="4"/>
  <c r="D53" i="4"/>
  <c r="E47" i="4"/>
  <c r="D47" i="4"/>
  <c r="C47" i="4"/>
  <c r="AT52" i="4"/>
  <c r="D49" i="4" s="1"/>
  <c r="AR52" i="4"/>
  <c r="AQ52" i="4" s="1"/>
  <c r="AA52" i="4" s="1"/>
  <c r="AT49" i="4"/>
  <c r="D43" i="4" s="1"/>
  <c r="AR49" i="4"/>
  <c r="AQ49" i="4" s="1"/>
  <c r="AA49" i="4" s="1"/>
  <c r="AT47" i="4"/>
  <c r="J37" i="4" s="1"/>
  <c r="AR47" i="4"/>
  <c r="AQ47" i="4" s="1"/>
  <c r="AA47" i="4" s="1"/>
  <c r="AT43" i="4"/>
  <c r="AR43" i="4"/>
  <c r="AQ43" i="4" s="1"/>
  <c r="AA43" i="4" s="1"/>
  <c r="AS31" i="4" l="1"/>
  <c r="D31" i="4"/>
  <c r="CO64" i="3" l="1"/>
  <c r="CO63" i="3"/>
  <c r="CO62" i="3"/>
  <c r="CO61" i="3"/>
  <c r="CO60" i="3"/>
  <c r="CO59" i="3"/>
  <c r="CO58" i="3"/>
  <c r="CO57" i="3"/>
  <c r="CO56" i="3"/>
  <c r="CO55" i="3"/>
  <c r="CO54" i="3"/>
  <c r="CO53" i="3"/>
  <c r="CO52" i="3"/>
  <c r="N52" i="3"/>
  <c r="H52" i="3"/>
  <c r="B52" i="3"/>
  <c r="CO51" i="3"/>
  <c r="CO50" i="3"/>
  <c r="M50" i="3"/>
  <c r="G50" i="3"/>
  <c r="A50" i="3"/>
  <c r="CO49" i="3"/>
  <c r="CO48" i="3"/>
  <c r="CO47" i="3"/>
  <c r="CO46" i="3"/>
  <c r="N46" i="3"/>
  <c r="H46" i="3"/>
  <c r="B46" i="3"/>
  <c r="CO45" i="3"/>
  <c r="BY45" i="3"/>
  <c r="CO44" i="3"/>
  <c r="BY44" i="3"/>
  <c r="M44" i="3"/>
  <c r="G44" i="3"/>
  <c r="A44" i="3"/>
  <c r="CO43" i="3"/>
  <c r="BY43" i="3"/>
  <c r="CO42" i="3"/>
  <c r="BY42" i="3"/>
  <c r="CO41" i="3"/>
  <c r="BY41" i="3"/>
  <c r="CO40" i="3"/>
  <c r="BY40" i="3"/>
  <c r="AL40" i="3"/>
  <c r="AJ40" i="3"/>
  <c r="AH40" i="3"/>
  <c r="Y40" i="3"/>
  <c r="N40" i="3"/>
  <c r="H40" i="3"/>
  <c r="B40" i="3"/>
  <c r="CO39" i="3"/>
  <c r="BY39" i="3"/>
  <c r="AL39" i="3"/>
  <c r="AJ39" i="3"/>
  <c r="AH39" i="3"/>
  <c r="Y39" i="3"/>
  <c r="CO38" i="3"/>
  <c r="BY38" i="3"/>
  <c r="AL38" i="3"/>
  <c r="AJ38" i="3"/>
  <c r="AH38" i="3"/>
  <c r="Y38" i="3"/>
  <c r="M38" i="3"/>
  <c r="G38" i="3"/>
  <c r="A38" i="3"/>
  <c r="CO37" i="3"/>
  <c r="BY37" i="3"/>
  <c r="AL37" i="3"/>
  <c r="AJ37" i="3"/>
  <c r="AH37" i="3"/>
  <c r="Y37" i="3"/>
  <c r="CO36" i="3"/>
  <c r="BY36" i="3"/>
  <c r="AL36" i="3"/>
  <c r="AJ36" i="3"/>
  <c r="AH36" i="3"/>
  <c r="Y36" i="3"/>
  <c r="CO35" i="3"/>
  <c r="BY35" i="3"/>
  <c r="AL35" i="3"/>
  <c r="AJ35" i="3"/>
  <c r="AH35" i="3"/>
  <c r="Y35" i="3"/>
  <c r="CO34" i="3"/>
  <c r="BY34" i="3"/>
  <c r="AL34" i="3"/>
  <c r="AJ34" i="3"/>
  <c r="AH34" i="3"/>
  <c r="Y34" i="3"/>
  <c r="N34" i="3"/>
  <c r="H34" i="3"/>
  <c r="B34" i="3"/>
  <c r="CO33" i="3"/>
  <c r="BY33" i="3"/>
  <c r="AL33" i="3"/>
  <c r="AJ33" i="3"/>
  <c r="AH33" i="3"/>
  <c r="Y33" i="3"/>
  <c r="CO32" i="3"/>
  <c r="BY32" i="3"/>
  <c r="AL32" i="3"/>
  <c r="AJ32" i="3"/>
  <c r="AH32" i="3"/>
  <c r="Y32" i="3"/>
  <c r="M32" i="3"/>
  <c r="G32" i="3"/>
  <c r="A32" i="3"/>
  <c r="CO31" i="3"/>
  <c r="BY31" i="3"/>
  <c r="AL31" i="3"/>
  <c r="AJ31" i="3"/>
  <c r="AH31" i="3"/>
  <c r="Y31" i="3"/>
  <c r="CO30" i="3"/>
  <c r="BY30" i="3"/>
  <c r="AL30" i="3"/>
  <c r="AJ30" i="3"/>
  <c r="AH30" i="3"/>
  <c r="Y30" i="3"/>
  <c r="CO29" i="3"/>
  <c r="BY29" i="3"/>
  <c r="AL29" i="3"/>
  <c r="AJ29" i="3"/>
  <c r="AH29" i="3"/>
  <c r="Y29" i="3"/>
  <c r="F29" i="3"/>
  <c r="B29" i="3"/>
  <c r="CO28" i="3"/>
  <c r="BY28" i="3"/>
  <c r="AD28" i="3"/>
  <c r="Z28" i="3"/>
  <c r="Q28" i="3"/>
  <c r="A28" i="3"/>
  <c r="CO27" i="3"/>
  <c r="BY27" i="3"/>
  <c r="CO26" i="3"/>
  <c r="BY26" i="3"/>
  <c r="CO25" i="3"/>
  <c r="BY25" i="3"/>
  <c r="CO24" i="3"/>
  <c r="BY24" i="3"/>
  <c r="CO23" i="3"/>
  <c r="BY23" i="3"/>
  <c r="CO22" i="3"/>
  <c r="BY22" i="3"/>
  <c r="CO21" i="3"/>
  <c r="BY21" i="3"/>
  <c r="CO20" i="3"/>
  <c r="BY20" i="3"/>
  <c r="CO19" i="3"/>
  <c r="BY19" i="3"/>
  <c r="CO18" i="3"/>
  <c r="CG18" i="3"/>
  <c r="BY18" i="3"/>
  <c r="CO17" i="3"/>
  <c r="CG17" i="3"/>
  <c r="BY17" i="3"/>
  <c r="CO16" i="3"/>
  <c r="CG16" i="3"/>
  <c r="BY16" i="3"/>
  <c r="CO15" i="3"/>
  <c r="CG15" i="3"/>
  <c r="BY15" i="3"/>
  <c r="CO14" i="3"/>
  <c r="CG14" i="3"/>
  <c r="BY14" i="3"/>
  <c r="CO13" i="3"/>
  <c r="CG13" i="3"/>
  <c r="BY13" i="3"/>
  <c r="CO12" i="3"/>
  <c r="CG12" i="3"/>
  <c r="BY12" i="3"/>
  <c r="CO11" i="3"/>
  <c r="CG11" i="3"/>
  <c r="BY11" i="3"/>
  <c r="CO10" i="3"/>
  <c r="CG10" i="3"/>
  <c r="BY10" i="3"/>
  <c r="CO9" i="3"/>
  <c r="CG9" i="3"/>
  <c r="BY9" i="3"/>
  <c r="CO8" i="3"/>
  <c r="CG8" i="3"/>
  <c r="BY8" i="3"/>
  <c r="CO7" i="3"/>
  <c r="CG7" i="3"/>
  <c r="BY7" i="3"/>
  <c r="CO6" i="3"/>
  <c r="CG6" i="3"/>
  <c r="BY6" i="3"/>
  <c r="CO5" i="3"/>
  <c r="CG5" i="3"/>
  <c r="BY5" i="3"/>
  <c r="CO4" i="3"/>
  <c r="CG4" i="3"/>
  <c r="BY4" i="3"/>
  <c r="CO3" i="3"/>
  <c r="CG3" i="3"/>
  <c r="BY3" i="3"/>
  <c r="CO2" i="3"/>
  <c r="CG2" i="3"/>
  <c r="BY2" i="3"/>
  <c r="CO1" i="3"/>
  <c r="CG1" i="3"/>
  <c r="BY1" i="3"/>
  <c r="CH2" i="3" l="1"/>
  <c r="BZ7" i="3"/>
  <c r="AP8" i="3" s="1"/>
  <c r="BZ11" i="3"/>
  <c r="AT12" i="3" s="1"/>
  <c r="CH5" i="3"/>
  <c r="AQ6" i="3" s="1"/>
  <c r="AA6" i="3" s="1"/>
  <c r="CH4" i="3"/>
  <c r="AQ5" i="3" s="1"/>
  <c r="AA5" i="3" s="1"/>
  <c r="BZ12" i="3"/>
  <c r="AT13" i="3" s="1"/>
  <c r="CH3" i="3"/>
  <c r="AQ4" i="3" s="1"/>
  <c r="AA4" i="3" s="1"/>
  <c r="AQ3" i="3"/>
  <c r="AA3" i="3" s="1"/>
  <c r="AU3" i="3"/>
  <c r="AE3" i="3" s="1"/>
  <c r="CP52" i="3"/>
  <c r="CP51" i="3"/>
  <c r="CP48" i="3"/>
  <c r="CP47" i="3"/>
  <c r="CP46" i="3"/>
  <c r="CP39" i="3"/>
  <c r="CP37" i="3"/>
  <c r="CP36" i="3"/>
  <c r="CP28" i="3"/>
  <c r="CP11" i="3"/>
  <c r="CP9" i="3"/>
  <c r="CP7" i="3"/>
  <c r="CP24" i="3"/>
  <c r="CP6" i="3"/>
  <c r="CP1" i="3"/>
  <c r="CP40" i="3"/>
  <c r="CP29" i="3"/>
  <c r="BZ22" i="3"/>
  <c r="CP31" i="3"/>
  <c r="BZ3" i="3"/>
  <c r="BZ5" i="3"/>
  <c r="CP8" i="3"/>
  <c r="BZ10" i="3"/>
  <c r="CP14" i="3"/>
  <c r="BZ18" i="3"/>
  <c r="BZ19" i="3"/>
  <c r="BZ24" i="3"/>
  <c r="CP25" i="3"/>
  <c r="CP30" i="3"/>
  <c r="AP13" i="3"/>
  <c r="CP16" i="3"/>
  <c r="BZ25" i="3"/>
  <c r="CP33" i="3"/>
  <c r="CP43" i="3"/>
  <c r="CP57" i="3"/>
  <c r="BZ44" i="3"/>
  <c r="BZ43" i="3"/>
  <c r="BZ40" i="3"/>
  <c r="BZ45" i="3"/>
  <c r="BZ41" i="3"/>
  <c r="BZ42" i="3"/>
  <c r="BZ33" i="3"/>
  <c r="BZ31" i="3"/>
  <c r="BZ21" i="3"/>
  <c r="BZ16" i="3"/>
  <c r="BZ38" i="3"/>
  <c r="BZ32" i="3"/>
  <c r="BZ6" i="3"/>
  <c r="BZ1" i="3"/>
  <c r="CP2" i="3"/>
  <c r="CP4" i="3"/>
  <c r="CH7" i="3"/>
  <c r="BZ9" i="3"/>
  <c r="CP12" i="3"/>
  <c r="CP13" i="3"/>
  <c r="CH17" i="3"/>
  <c r="BZ23" i="3"/>
  <c r="CP27" i="3"/>
  <c r="CP3" i="3"/>
  <c r="CP5" i="3"/>
  <c r="CH6" i="3"/>
  <c r="CH15" i="3"/>
  <c r="BZ20" i="3"/>
  <c r="BZ34" i="3"/>
  <c r="CP61" i="3"/>
  <c r="CH13" i="3"/>
  <c r="CH12" i="3"/>
  <c r="CH18" i="3"/>
  <c r="CH1" i="3"/>
  <c r="BZ2" i="3"/>
  <c r="BZ4" i="3"/>
  <c r="BZ8" i="3"/>
  <c r="CP10" i="3"/>
  <c r="BZ14" i="3"/>
  <c r="CH16" i="3"/>
  <c r="CP21" i="3"/>
  <c r="CP26" i="3"/>
  <c r="CP35" i="3"/>
  <c r="CH9" i="3"/>
  <c r="CH11" i="3"/>
  <c r="BZ13" i="3"/>
  <c r="CP15" i="3"/>
  <c r="CP20" i="3"/>
  <c r="BZ28" i="3"/>
  <c r="BZ36" i="3"/>
  <c r="BZ37" i="3"/>
  <c r="BZ39" i="3"/>
  <c r="CP44" i="3"/>
  <c r="BZ15" i="3"/>
  <c r="CP17" i="3"/>
  <c r="CP19" i="3"/>
  <c r="CP23" i="3"/>
  <c r="BZ27" i="3"/>
  <c r="BZ30" i="3"/>
  <c r="BZ35" i="3"/>
  <c r="CH8" i="3"/>
  <c r="CH10" i="3"/>
  <c r="CH14" i="3"/>
  <c r="BZ17" i="3"/>
  <c r="CP18" i="3"/>
  <c r="CP22" i="3"/>
  <c r="BZ26" i="3"/>
  <c r="BZ29" i="3"/>
  <c r="CP32" i="3"/>
  <c r="CP34" i="3"/>
  <c r="CP38" i="3"/>
  <c r="CP45" i="3"/>
  <c r="CP54" i="3"/>
  <c r="CP58" i="3"/>
  <c r="CP62" i="3"/>
  <c r="CP42" i="3"/>
  <c r="CP49" i="3"/>
  <c r="CP41" i="3"/>
  <c r="CP50" i="3"/>
  <c r="CP55" i="3"/>
  <c r="CP59" i="3"/>
  <c r="CP63" i="3"/>
  <c r="CP53" i="3"/>
  <c r="CP56" i="3"/>
  <c r="CP60" i="3"/>
  <c r="CP64" i="3"/>
  <c r="AT8" i="3" l="1"/>
  <c r="AU5" i="3"/>
  <c r="AE5" i="3" s="1"/>
  <c r="D13" i="3" s="1"/>
  <c r="D40" i="3" s="1"/>
  <c r="AP12" i="3"/>
  <c r="AU6" i="3"/>
  <c r="AE6" i="3" s="1"/>
  <c r="AU4" i="3"/>
  <c r="AE4" i="3" s="1"/>
  <c r="AE31" i="3" s="1"/>
  <c r="BK45" i="3" s="1"/>
  <c r="AT5" i="3"/>
  <c r="AP5" i="3"/>
  <c r="AR4" i="3"/>
  <c r="AB4" i="3" s="1"/>
  <c r="AV4" i="3"/>
  <c r="AA31" i="3"/>
  <c r="BJ45" i="3" s="1"/>
  <c r="P6" i="3"/>
  <c r="P33" i="3" s="1"/>
  <c r="AT3" i="3"/>
  <c r="AP3" i="3"/>
  <c r="AR13" i="3"/>
  <c r="AB13" i="3" s="1"/>
  <c r="AV13" i="3"/>
  <c r="AR3" i="3"/>
  <c r="AB3" i="3" s="1"/>
  <c r="AV3" i="3"/>
  <c r="AP11" i="3"/>
  <c r="AT11" i="3"/>
  <c r="AU10" i="3"/>
  <c r="AE10" i="3" s="1"/>
  <c r="AQ10" i="3"/>
  <c r="AA10" i="3" s="1"/>
  <c r="AU13" i="3"/>
  <c r="AE13" i="3" s="1"/>
  <c r="AQ13" i="3"/>
  <c r="AA13" i="3" s="1"/>
  <c r="AT4" i="3"/>
  <c r="AP4" i="3"/>
  <c r="AR12" i="3"/>
  <c r="AB12" i="3" s="1"/>
  <c r="AV12" i="3"/>
  <c r="AU11" i="3"/>
  <c r="AE11" i="3" s="1"/>
  <c r="AQ11" i="3"/>
  <c r="AA11" i="3" s="1"/>
  <c r="AR11" i="3"/>
  <c r="AB11" i="3" s="1"/>
  <c r="AV11" i="3"/>
  <c r="AU2" i="3"/>
  <c r="AE2" i="3" s="1"/>
  <c r="AQ2" i="3"/>
  <c r="AA2" i="3" s="1"/>
  <c r="AU7" i="3"/>
  <c r="AE7" i="3" s="1"/>
  <c r="AQ7" i="3"/>
  <c r="AA7" i="3" s="1"/>
  <c r="AP10" i="3"/>
  <c r="AT10" i="3"/>
  <c r="AT2" i="3"/>
  <c r="AP2" i="3"/>
  <c r="AR9" i="3"/>
  <c r="AB9" i="3" s="1"/>
  <c r="AV9" i="3"/>
  <c r="AV8" i="3"/>
  <c r="AR8" i="3"/>
  <c r="AB8" i="3" s="1"/>
  <c r="J13" i="3"/>
  <c r="J40" i="3" s="1"/>
  <c r="AE33" i="3"/>
  <c r="BK47" i="3" s="1"/>
  <c r="AE30" i="3"/>
  <c r="BK44" i="3" s="1"/>
  <c r="J7" i="3"/>
  <c r="J34" i="3" s="1"/>
  <c r="AR5" i="3"/>
  <c r="AB5" i="3" s="1"/>
  <c r="AV5" i="3"/>
  <c r="AR7" i="3"/>
  <c r="AB7" i="3" s="1"/>
  <c r="AV7" i="3"/>
  <c r="AU9" i="3"/>
  <c r="AE9" i="3" s="1"/>
  <c r="AQ9" i="3"/>
  <c r="AA9" i="3" s="1"/>
  <c r="AQ12" i="3"/>
  <c r="AA12" i="3" s="1"/>
  <c r="AU12" i="3"/>
  <c r="AE12" i="3" s="1"/>
  <c r="AP9" i="3"/>
  <c r="AT9" i="3"/>
  <c r="AV6" i="3"/>
  <c r="AR6" i="3"/>
  <c r="AB6" i="3" s="1"/>
  <c r="AU8" i="3"/>
  <c r="AE8" i="3" s="1"/>
  <c r="AQ8" i="3"/>
  <c r="AA8" i="3" s="1"/>
  <c r="AP7" i="3"/>
  <c r="AT7" i="3"/>
  <c r="AP6" i="3"/>
  <c r="AT6" i="3"/>
  <c r="AR2" i="3"/>
  <c r="AB2" i="3" s="1"/>
  <c r="AV2" i="3"/>
  <c r="AV10" i="3"/>
  <c r="AR10" i="3"/>
  <c r="AB10" i="3" s="1"/>
  <c r="AA33" i="3"/>
  <c r="BJ47" i="3" s="1"/>
  <c r="J12" i="3"/>
  <c r="J39" i="3" s="1"/>
  <c r="AA30" i="3"/>
  <c r="BJ44" i="3" s="1"/>
  <c r="J6" i="3"/>
  <c r="J33" i="3" s="1"/>
  <c r="D12" i="3"/>
  <c r="D39" i="3" s="1"/>
  <c r="AA32" i="3"/>
  <c r="BJ46" i="3" s="1"/>
  <c r="AE32" i="3" l="1"/>
  <c r="BK46" i="3" s="1"/>
  <c r="BL46" i="3" s="1"/>
  <c r="BA4" i="3"/>
  <c r="AF4" i="3" s="1"/>
  <c r="AF31" i="3" s="1"/>
  <c r="BQ45" i="3" s="1"/>
  <c r="P7" i="3"/>
  <c r="P34" i="3" s="1"/>
  <c r="BA6" i="3"/>
  <c r="AF6" i="3" s="1"/>
  <c r="AF33" i="3" s="1"/>
  <c r="BQ47" i="3" s="1"/>
  <c r="AY6" i="3"/>
  <c r="AY9" i="3"/>
  <c r="BA3" i="3"/>
  <c r="AF3" i="3" s="1"/>
  <c r="AF30" i="3" s="1"/>
  <c r="BQ44" i="3" s="1"/>
  <c r="BA7" i="3"/>
  <c r="AF7" i="3" s="1"/>
  <c r="Q13" i="3" s="1"/>
  <c r="Q40" i="3" s="1"/>
  <c r="AY4" i="3"/>
  <c r="AY12" i="3"/>
  <c r="AY2" i="3"/>
  <c r="J19" i="3"/>
  <c r="J46" i="3" s="1"/>
  <c r="AE36" i="3"/>
  <c r="BK50" i="3" s="1"/>
  <c r="AA34" i="3"/>
  <c r="BJ48" i="3" s="1"/>
  <c r="P12" i="3"/>
  <c r="P39" i="3" s="1"/>
  <c r="AE37" i="3"/>
  <c r="BK51" i="3" s="1"/>
  <c r="P19" i="3"/>
  <c r="P46" i="3" s="1"/>
  <c r="AB30" i="3"/>
  <c r="BP44" i="3" s="1"/>
  <c r="K6" i="3"/>
  <c r="K33" i="3" s="1"/>
  <c r="BL47" i="3"/>
  <c r="BI47" i="3"/>
  <c r="BD47" i="3"/>
  <c r="AK47" i="3"/>
  <c r="AB29" i="3"/>
  <c r="BP43" i="3" s="1"/>
  <c r="E6" i="3"/>
  <c r="E33" i="3" s="1"/>
  <c r="AT33" i="3" s="1"/>
  <c r="AB33" i="3"/>
  <c r="BP47" i="3" s="1"/>
  <c r="K12" i="3"/>
  <c r="K39" i="3" s="1"/>
  <c r="AE39" i="3"/>
  <c r="BK53" i="3" s="1"/>
  <c r="J25" i="3"/>
  <c r="J52" i="3" s="1"/>
  <c r="BA2" i="3"/>
  <c r="AF2" i="3" s="1"/>
  <c r="P13" i="3"/>
  <c r="P40" i="3" s="1"/>
  <c r="AE34" i="3"/>
  <c r="BK48" i="3" s="1"/>
  <c r="E24" i="3"/>
  <c r="E51" i="3" s="1"/>
  <c r="AB38" i="3"/>
  <c r="BP52" i="3" s="1"/>
  <c r="AA40" i="3"/>
  <c r="BJ54" i="3" s="1"/>
  <c r="P24" i="3"/>
  <c r="P51" i="3" s="1"/>
  <c r="AY11" i="3"/>
  <c r="AB31" i="3"/>
  <c r="BP45" i="3" s="1"/>
  <c r="Q6" i="3"/>
  <c r="Q33" i="3" s="1"/>
  <c r="BI46" i="3"/>
  <c r="BD46" i="3"/>
  <c r="AK46" i="3"/>
  <c r="AE35" i="3"/>
  <c r="BK49" i="3" s="1"/>
  <c r="D19" i="3"/>
  <c r="D46" i="3" s="1"/>
  <c r="AB32" i="3"/>
  <c r="BP46" i="3" s="1"/>
  <c r="E12" i="3"/>
  <c r="E39" i="3" s="1"/>
  <c r="BA11" i="3"/>
  <c r="AF11" i="3" s="1"/>
  <c r="Q18" i="3"/>
  <c r="Q45" i="3" s="1"/>
  <c r="AB37" i="3"/>
  <c r="BP51" i="3" s="1"/>
  <c r="AY7" i="3"/>
  <c r="BC7" i="3" s="1"/>
  <c r="AA39" i="3"/>
  <c r="BJ53" i="3" s="1"/>
  <c r="J24" i="3"/>
  <c r="J51" i="3" s="1"/>
  <c r="AB34" i="3"/>
  <c r="BP48" i="3" s="1"/>
  <c r="Q12" i="3"/>
  <c r="Q39" i="3" s="1"/>
  <c r="AB36" i="3"/>
  <c r="BP50" i="3" s="1"/>
  <c r="K18" i="3"/>
  <c r="K45" i="3" s="1"/>
  <c r="BA10" i="3"/>
  <c r="AF10" i="3" s="1"/>
  <c r="AA29" i="3"/>
  <c r="BJ43" i="3" s="1"/>
  <c r="D6" i="3"/>
  <c r="D33" i="3" s="1"/>
  <c r="AS33" i="3" s="1"/>
  <c r="AA38" i="3"/>
  <c r="BJ52" i="3" s="1"/>
  <c r="D24" i="3"/>
  <c r="D51" i="3" s="1"/>
  <c r="AB39" i="3"/>
  <c r="BP53" i="3" s="1"/>
  <c r="K24" i="3"/>
  <c r="K51" i="3" s="1"/>
  <c r="AE40" i="3"/>
  <c r="BK54" i="3" s="1"/>
  <c r="P25" i="3"/>
  <c r="P52" i="3" s="1"/>
  <c r="BA13" i="3"/>
  <c r="AF13" i="3" s="1"/>
  <c r="AB40" i="3"/>
  <c r="BP54" i="3" s="1"/>
  <c r="Q24" i="3"/>
  <c r="Q51" i="3" s="1"/>
  <c r="BI45" i="3"/>
  <c r="BD45" i="3"/>
  <c r="AK45" i="3"/>
  <c r="BL45" i="3"/>
  <c r="AY5" i="3"/>
  <c r="BA8" i="3"/>
  <c r="AF8" i="3" s="1"/>
  <c r="BD44" i="3"/>
  <c r="AK44" i="3"/>
  <c r="BL44" i="3"/>
  <c r="BI44" i="3"/>
  <c r="AA35" i="3"/>
  <c r="BJ49" i="3" s="1"/>
  <c r="D18" i="3"/>
  <c r="D45" i="3" s="1"/>
  <c r="BA9" i="3"/>
  <c r="AF9" i="3" s="1"/>
  <c r="AA36" i="3"/>
  <c r="BJ50" i="3" s="1"/>
  <c r="J18" i="3"/>
  <c r="J45" i="3" s="1"/>
  <c r="E18" i="3"/>
  <c r="E45" i="3" s="1"/>
  <c r="AB35" i="3"/>
  <c r="BP49" i="3" s="1"/>
  <c r="AY13" i="3"/>
  <c r="AY10" i="3"/>
  <c r="AE29" i="3"/>
  <c r="BK43" i="3" s="1"/>
  <c r="D7" i="3"/>
  <c r="D34" i="3" s="1"/>
  <c r="AS34" i="3" s="1"/>
  <c r="AE38" i="3"/>
  <c r="BK52" i="3" s="1"/>
  <c r="D25" i="3"/>
  <c r="D52" i="3" s="1"/>
  <c r="AA37" i="3"/>
  <c r="BJ51" i="3" s="1"/>
  <c r="P18" i="3"/>
  <c r="P45" i="3" s="1"/>
  <c r="AY8" i="3"/>
  <c r="AY3" i="3"/>
  <c r="BA12" i="3"/>
  <c r="AF12" i="3" s="1"/>
  <c r="BA5" i="3"/>
  <c r="AF5" i="3" s="1"/>
  <c r="BC6" i="3" l="1"/>
  <c r="Z6" i="3" s="1"/>
  <c r="Q7" i="3"/>
  <c r="Q34" i="3" s="1"/>
  <c r="BC4" i="3"/>
  <c r="AD4" i="3" s="1"/>
  <c r="BC10" i="3"/>
  <c r="K13" i="3"/>
  <c r="K40" i="3" s="1"/>
  <c r="AF34" i="3"/>
  <c r="BQ48" i="3" s="1"/>
  <c r="BR48" i="3" s="1"/>
  <c r="AZ48" i="3" s="1"/>
  <c r="BC8" i="3"/>
  <c r="AD8" i="3" s="1"/>
  <c r="BC2" i="3"/>
  <c r="Z2" i="3" s="1"/>
  <c r="AD6" i="3"/>
  <c r="AD33" i="3" s="1"/>
  <c r="AN47" i="3" s="1"/>
  <c r="BC3" i="3"/>
  <c r="AD3" i="3" s="1"/>
  <c r="K7" i="3"/>
  <c r="K34" i="3" s="1"/>
  <c r="BC13" i="3"/>
  <c r="AD13" i="3" s="1"/>
  <c r="BR45" i="3"/>
  <c r="AZ45" i="3" s="1"/>
  <c r="BI51" i="3"/>
  <c r="BD51" i="3"/>
  <c r="AK51" i="3"/>
  <c r="BL51" i="3"/>
  <c r="AF36" i="3"/>
  <c r="BQ50" i="3" s="1"/>
  <c r="BR50" i="3" s="1"/>
  <c r="K19" i="3"/>
  <c r="K46" i="3" s="1"/>
  <c r="BE46" i="3"/>
  <c r="AL46" i="3"/>
  <c r="Z4" i="3"/>
  <c r="BC9" i="3"/>
  <c r="AF40" i="3"/>
  <c r="BQ54" i="3" s="1"/>
  <c r="BR54" i="3" s="1"/>
  <c r="Q25" i="3"/>
  <c r="Q52" i="3" s="1"/>
  <c r="BL43" i="3"/>
  <c r="BI43" i="3"/>
  <c r="BD43" i="3"/>
  <c r="AK43" i="3"/>
  <c r="Z7" i="3"/>
  <c r="AD7" i="3"/>
  <c r="E25" i="3"/>
  <c r="E52" i="3" s="1"/>
  <c r="AF38" i="3"/>
  <c r="BQ52" i="3" s="1"/>
  <c r="BR52" i="3" s="1"/>
  <c r="E7" i="3"/>
  <c r="E34" i="3" s="1"/>
  <c r="AT34" i="3" s="1"/>
  <c r="AF29" i="3"/>
  <c r="BQ43" i="3" s="1"/>
  <c r="BR43" i="3" s="1"/>
  <c r="BR47" i="3"/>
  <c r="AV47" i="3" s="1"/>
  <c r="BE47" i="3"/>
  <c r="AL47" i="3"/>
  <c r="BI54" i="3"/>
  <c r="BD54" i="3"/>
  <c r="AK54" i="3"/>
  <c r="BL54" i="3"/>
  <c r="AD10" i="3"/>
  <c r="Z10" i="3"/>
  <c r="BI49" i="3"/>
  <c r="BD49" i="3"/>
  <c r="AK49" i="3"/>
  <c r="BL49" i="3"/>
  <c r="BE44" i="3"/>
  <c r="AL44" i="3"/>
  <c r="BC5" i="3"/>
  <c r="AF37" i="3"/>
  <c r="BQ51" i="3" s="1"/>
  <c r="BR51" i="3" s="1"/>
  <c r="Q19" i="3"/>
  <c r="Q46" i="3" s="1"/>
  <c r="BC12" i="3"/>
  <c r="BC11" i="3"/>
  <c r="AK6" i="3"/>
  <c r="AK33" i="3" s="1"/>
  <c r="AF39" i="3"/>
  <c r="BQ53" i="3" s="1"/>
  <c r="BR53" i="3" s="1"/>
  <c r="K25" i="3"/>
  <c r="K52" i="3" s="1"/>
  <c r="AD2" i="3"/>
  <c r="BI53" i="3"/>
  <c r="BD53" i="3"/>
  <c r="AK53" i="3"/>
  <c r="BL53" i="3"/>
  <c r="E13" i="3"/>
  <c r="E40" i="3" s="1"/>
  <c r="AF32" i="3"/>
  <c r="BQ46" i="3" s="1"/>
  <c r="BR46" i="3" s="1"/>
  <c r="BI50" i="3"/>
  <c r="BD50" i="3"/>
  <c r="AK50" i="3"/>
  <c r="BL50" i="3"/>
  <c r="AF35" i="3"/>
  <c r="BQ49" i="3" s="1"/>
  <c r="BR49" i="3" s="1"/>
  <c r="E19" i="3"/>
  <c r="E46" i="3" s="1"/>
  <c r="BE45" i="3"/>
  <c r="AL45" i="3"/>
  <c r="BL52" i="3"/>
  <c r="BD52" i="3"/>
  <c r="AK52" i="3"/>
  <c r="BI52" i="3"/>
  <c r="BR44" i="3"/>
  <c r="AV44" i="3" s="1"/>
  <c r="BL48" i="3"/>
  <c r="BD48" i="3"/>
  <c r="AK48" i="3"/>
  <c r="BI48" i="3"/>
  <c r="AI6" i="3"/>
  <c r="I12" i="3"/>
  <c r="I39" i="3" s="1"/>
  <c r="Z33" i="3"/>
  <c r="AM47" i="3" s="1"/>
  <c r="Z8" i="3" l="1"/>
  <c r="Z35" i="3" s="1"/>
  <c r="AM49" i="3" s="1"/>
  <c r="I13" i="3"/>
  <c r="I40" i="3" s="1"/>
  <c r="BO48" i="3"/>
  <c r="BH48" i="3" s="1"/>
  <c r="AB48" i="3" s="1"/>
  <c r="BO45" i="3"/>
  <c r="BN45" i="3" s="1"/>
  <c r="Q32" i="3" s="1"/>
  <c r="AV45" i="3"/>
  <c r="AJ45" i="3"/>
  <c r="Z3" i="3"/>
  <c r="AI3" i="3" s="1"/>
  <c r="AG45" i="3"/>
  <c r="AG47" i="3"/>
  <c r="AI45" i="3"/>
  <c r="Z13" i="3"/>
  <c r="AI13" i="3" s="1"/>
  <c r="AJ48" i="3"/>
  <c r="AO47" i="3"/>
  <c r="BO49" i="3"/>
  <c r="AZ49" i="3"/>
  <c r="AJ49" i="3"/>
  <c r="BO46" i="3"/>
  <c r="AZ46" i="3"/>
  <c r="AJ46" i="3"/>
  <c r="AI46" i="3" s="1"/>
  <c r="AG46" i="3"/>
  <c r="AV46" i="3"/>
  <c r="AJ53" i="3"/>
  <c r="AZ53" i="3"/>
  <c r="BO53" i="3"/>
  <c r="BO51" i="3"/>
  <c r="AZ51" i="3"/>
  <c r="AJ51" i="3"/>
  <c r="AK2" i="3"/>
  <c r="AK29" i="3" s="1"/>
  <c r="C7" i="3"/>
  <c r="C34" i="3" s="1"/>
  <c r="AR34" i="3" s="1"/>
  <c r="AD29" i="3"/>
  <c r="AN43" i="3" s="1"/>
  <c r="Z12" i="3"/>
  <c r="AD12" i="3"/>
  <c r="AD37" i="3"/>
  <c r="AN51" i="3" s="1"/>
  <c r="O19" i="3"/>
  <c r="O46" i="3" s="1"/>
  <c r="AK10" i="3"/>
  <c r="AK37" i="3" s="1"/>
  <c r="BO54" i="3"/>
  <c r="AZ54" i="3"/>
  <c r="AJ54" i="3"/>
  <c r="BE51" i="3"/>
  <c r="AL51" i="3"/>
  <c r="AG51" i="3"/>
  <c r="AV51" i="3"/>
  <c r="AI8" i="3"/>
  <c r="BO43" i="3"/>
  <c r="AZ43" i="3"/>
  <c r="AJ43" i="3"/>
  <c r="AJ52" i="3"/>
  <c r="BO52" i="3"/>
  <c r="AZ52" i="3"/>
  <c r="AI7" i="3"/>
  <c r="O12" i="3"/>
  <c r="O39" i="3" s="1"/>
  <c r="Z34" i="3"/>
  <c r="AM48" i="3" s="1"/>
  <c r="AV43" i="3"/>
  <c r="BE43" i="3"/>
  <c r="AL43" i="3"/>
  <c r="AG43" i="3"/>
  <c r="Z9" i="3"/>
  <c r="AD9" i="3"/>
  <c r="AK3" i="3"/>
  <c r="AK30" i="3" s="1"/>
  <c r="AD30" i="3"/>
  <c r="AN44" i="3" s="1"/>
  <c r="I7" i="3"/>
  <c r="I34" i="3" s="1"/>
  <c r="AV52" i="3"/>
  <c r="BE52" i="3"/>
  <c r="AL52" i="3"/>
  <c r="AG52" i="3"/>
  <c r="O25" i="3"/>
  <c r="O52" i="3" s="1"/>
  <c r="AK13" i="3"/>
  <c r="AK40" i="3" s="1"/>
  <c r="AD40" i="3"/>
  <c r="AN54" i="3" s="1"/>
  <c r="AI33" i="3"/>
  <c r="AM6" i="3"/>
  <c r="AM33" i="3" s="1"/>
  <c r="BE48" i="3"/>
  <c r="AL48" i="3"/>
  <c r="AV48" i="3"/>
  <c r="AG48" i="3"/>
  <c r="AD5" i="3"/>
  <c r="Z5" i="3"/>
  <c r="C19" i="3"/>
  <c r="C46" i="3" s="1"/>
  <c r="AD35" i="3"/>
  <c r="AN49" i="3" s="1"/>
  <c r="AK8" i="3"/>
  <c r="AK35" i="3" s="1"/>
  <c r="BO47" i="3"/>
  <c r="AZ47" i="3"/>
  <c r="AJ47" i="3"/>
  <c r="AI47" i="3" s="1"/>
  <c r="Z31" i="3"/>
  <c r="AM45" i="3" s="1"/>
  <c r="O6" i="3"/>
  <c r="O33" i="3" s="1"/>
  <c r="AI4" i="3"/>
  <c r="O13" i="3"/>
  <c r="O40" i="3" s="1"/>
  <c r="AD34" i="3"/>
  <c r="AN48" i="3" s="1"/>
  <c r="AK7" i="3"/>
  <c r="AK34" i="3" s="1"/>
  <c r="BO44" i="3"/>
  <c r="AZ44" i="3"/>
  <c r="AJ44" i="3"/>
  <c r="AI44" i="3" s="1"/>
  <c r="Z45" i="3"/>
  <c r="AG50" i="3"/>
  <c r="AV50" i="3"/>
  <c r="BE50" i="3"/>
  <c r="AL50" i="3"/>
  <c r="AG53" i="3"/>
  <c r="AV53" i="3"/>
  <c r="AL53" i="3"/>
  <c r="BE53" i="3"/>
  <c r="Z29" i="3"/>
  <c r="AM43" i="3" s="1"/>
  <c r="AI2" i="3"/>
  <c r="C6" i="3"/>
  <c r="C33" i="3" s="1"/>
  <c r="AR33" i="3" s="1"/>
  <c r="Z11" i="3"/>
  <c r="AD11" i="3"/>
  <c r="AG44" i="3"/>
  <c r="AV49" i="3"/>
  <c r="BE49" i="3"/>
  <c r="AG49" i="3"/>
  <c r="AL49" i="3"/>
  <c r="Z37" i="3"/>
  <c r="AM51" i="3" s="1"/>
  <c r="O18" i="3"/>
  <c r="O45" i="3" s="1"/>
  <c r="AI10" i="3"/>
  <c r="AV54" i="3"/>
  <c r="BE54" i="3"/>
  <c r="AL54" i="3"/>
  <c r="AI54" i="3" s="1"/>
  <c r="AG54" i="3"/>
  <c r="AJ50" i="3"/>
  <c r="AZ50" i="3"/>
  <c r="BO50" i="3"/>
  <c r="O7" i="3"/>
  <c r="O34" i="3" s="1"/>
  <c r="AK4" i="3"/>
  <c r="AK31" i="3" s="1"/>
  <c r="AD31" i="3"/>
  <c r="AN45" i="3" s="1"/>
  <c r="C18" i="3" l="1"/>
  <c r="C45" i="3" s="1"/>
  <c r="AI53" i="3"/>
  <c r="Z53" i="3" s="1"/>
  <c r="AH45" i="3"/>
  <c r="O32" i="3" s="1"/>
  <c r="BF48" i="3"/>
  <c r="BC48" i="3" s="1"/>
  <c r="BA48" i="3" s="1"/>
  <c r="AY48" i="3" s="1"/>
  <c r="AO43" i="3"/>
  <c r="BN48" i="3"/>
  <c r="Q38" i="3" s="1"/>
  <c r="BF45" i="3"/>
  <c r="BC45" i="3" s="1"/>
  <c r="AW45" i="3" s="1"/>
  <c r="AU45" i="3" s="1"/>
  <c r="BH45" i="3"/>
  <c r="AB45" i="3" s="1"/>
  <c r="AI51" i="3"/>
  <c r="AH51" i="3" s="1"/>
  <c r="O44" i="3" s="1"/>
  <c r="O24" i="3"/>
  <c r="O51" i="3" s="1"/>
  <c r="I6" i="3"/>
  <c r="I33" i="3" s="1"/>
  <c r="Z40" i="3"/>
  <c r="AM54" i="3" s="1"/>
  <c r="AO54" i="3" s="1"/>
  <c r="Z30" i="3"/>
  <c r="AM44" i="3" s="1"/>
  <c r="AO44" i="3" s="1"/>
  <c r="AI48" i="3"/>
  <c r="Z48" i="3" s="1"/>
  <c r="AI49" i="3"/>
  <c r="Z49" i="3" s="1"/>
  <c r="AI43" i="3"/>
  <c r="Z43" i="3" s="1"/>
  <c r="AO45" i="3"/>
  <c r="AI50" i="3"/>
  <c r="Z50" i="3" s="1"/>
  <c r="Z44" i="3"/>
  <c r="AD38" i="3"/>
  <c r="AN52" i="3" s="1"/>
  <c r="C25" i="3"/>
  <c r="C52" i="3" s="1"/>
  <c r="AK11" i="3"/>
  <c r="AK38" i="3" s="1"/>
  <c r="BF44" i="3"/>
  <c r="BC44" i="3" s="1"/>
  <c r="BH44" i="3"/>
  <c r="AB44" i="3" s="1"/>
  <c r="BN44" i="3"/>
  <c r="K32" i="3" s="1"/>
  <c r="AM8" i="3"/>
  <c r="AM35" i="3" s="1"/>
  <c r="AI35" i="3"/>
  <c r="BN51" i="3"/>
  <c r="Q44" i="3" s="1"/>
  <c r="BH51" i="3"/>
  <c r="AB51" i="3" s="1"/>
  <c r="BF51" i="3"/>
  <c r="BC51" i="3" s="1"/>
  <c r="AH47" i="3"/>
  <c r="I38" i="3" s="1"/>
  <c r="Z47" i="3"/>
  <c r="Z32" i="3"/>
  <c r="AM46" i="3" s="1"/>
  <c r="AH46" i="3" s="1"/>
  <c r="C38" i="3" s="1"/>
  <c r="C12" i="3"/>
  <c r="C39" i="3" s="1"/>
  <c r="AI5" i="3"/>
  <c r="AW48" i="3"/>
  <c r="AU48" i="3" s="1"/>
  <c r="AS48" i="3"/>
  <c r="Z46" i="3"/>
  <c r="I19" i="3"/>
  <c r="I46" i="3" s="1"/>
  <c r="AD36" i="3"/>
  <c r="AN50" i="3" s="1"/>
  <c r="AK9" i="3"/>
  <c r="AK36" i="3" s="1"/>
  <c r="AM7" i="3"/>
  <c r="AM34" i="3" s="1"/>
  <c r="AI34" i="3"/>
  <c r="BF54" i="3"/>
  <c r="BC54" i="3" s="1"/>
  <c r="BN54" i="3"/>
  <c r="Q50" i="3" s="1"/>
  <c r="BH54" i="3"/>
  <c r="AB54" i="3" s="1"/>
  <c r="AD39" i="3"/>
  <c r="AN53" i="3" s="1"/>
  <c r="I25" i="3"/>
  <c r="I52" i="3" s="1"/>
  <c r="AK12" i="3"/>
  <c r="AK39" i="3" s="1"/>
  <c r="BN53" i="3"/>
  <c r="K50" i="3" s="1"/>
  <c r="BH53" i="3"/>
  <c r="AB53" i="3" s="1"/>
  <c r="BF53" i="3"/>
  <c r="BC53" i="3" s="1"/>
  <c r="AM10" i="3"/>
  <c r="AM37" i="3" s="1"/>
  <c r="AI37" i="3"/>
  <c r="Z54" i="3"/>
  <c r="AO51" i="3"/>
  <c r="AD32" i="3"/>
  <c r="AN46" i="3" s="1"/>
  <c r="C13" i="3"/>
  <c r="C40" i="3" s="1"/>
  <c r="AK5" i="3"/>
  <c r="AK32" i="3" s="1"/>
  <c r="I18" i="3"/>
  <c r="I45" i="3" s="1"/>
  <c r="Z36" i="3"/>
  <c r="AM50" i="3" s="1"/>
  <c r="AI9" i="3"/>
  <c r="AO49" i="3"/>
  <c r="I24" i="3"/>
  <c r="I51" i="3" s="1"/>
  <c r="AI12" i="3"/>
  <c r="Z39" i="3"/>
  <c r="AM53" i="3" s="1"/>
  <c r="BN47" i="3"/>
  <c r="K38" i="3" s="1"/>
  <c r="BH47" i="3"/>
  <c r="AB47" i="3" s="1"/>
  <c r="BF47" i="3"/>
  <c r="BC47" i="3" s="1"/>
  <c r="BN46" i="3"/>
  <c r="E38" i="3" s="1"/>
  <c r="BH46" i="3"/>
  <c r="AB46" i="3" s="1"/>
  <c r="BF46" i="3"/>
  <c r="BC46" i="3" s="1"/>
  <c r="BN50" i="3"/>
  <c r="K44" i="3" s="1"/>
  <c r="BH50" i="3"/>
  <c r="AB50" i="3" s="1"/>
  <c r="BF50" i="3"/>
  <c r="BC50" i="3" s="1"/>
  <c r="Z38" i="3"/>
  <c r="AM52" i="3" s="1"/>
  <c r="C24" i="3"/>
  <c r="C51" i="3" s="1"/>
  <c r="AI11" i="3"/>
  <c r="AI40" i="3"/>
  <c r="AM13" i="3"/>
  <c r="AM40" i="3" s="1"/>
  <c r="AI30" i="3"/>
  <c r="AM3" i="3"/>
  <c r="AM30" i="3" s="1"/>
  <c r="AI29" i="3"/>
  <c r="AM2" i="3"/>
  <c r="AM29" i="3" s="1"/>
  <c r="AI31" i="3"/>
  <c r="AM4" i="3"/>
  <c r="AM31" i="3" s="1"/>
  <c r="K41" i="3"/>
  <c r="J41" i="3"/>
  <c r="I41" i="3"/>
  <c r="AI52" i="3"/>
  <c r="AO48" i="3"/>
  <c r="BH52" i="3"/>
  <c r="AB52" i="3" s="1"/>
  <c r="BF52" i="3"/>
  <c r="BC52" i="3" s="1"/>
  <c r="BN52" i="3"/>
  <c r="E50" i="3" s="1"/>
  <c r="BF43" i="3"/>
  <c r="BC43" i="3" s="1"/>
  <c r="BN43" i="3"/>
  <c r="BH43" i="3"/>
  <c r="AB43" i="3" s="1"/>
  <c r="BF49" i="3"/>
  <c r="BC49" i="3" s="1"/>
  <c r="BN49" i="3"/>
  <c r="E44" i="3" s="1"/>
  <c r="BH49" i="3"/>
  <c r="AB49" i="3" s="1"/>
  <c r="AH53" i="3" l="1"/>
  <c r="I50" i="3" s="1"/>
  <c r="AH54" i="3"/>
  <c r="O50" i="3" s="1"/>
  <c r="P38" i="3"/>
  <c r="BA45" i="3"/>
  <c r="AY45" i="3" s="1"/>
  <c r="AT45" i="3" s="1"/>
  <c r="P31" i="3" s="1"/>
  <c r="AS45" i="3"/>
  <c r="P32" i="3"/>
  <c r="Z51" i="3"/>
  <c r="AH48" i="3"/>
  <c r="O38" i="3" s="1"/>
  <c r="AH43" i="3"/>
  <c r="C32" i="3" s="1"/>
  <c r="AH44" i="3"/>
  <c r="I32" i="3" s="1"/>
  <c r="AH49" i="3"/>
  <c r="C44" i="3" s="1"/>
  <c r="AO52" i="3"/>
  <c r="AO50" i="3"/>
  <c r="AH50" i="3"/>
  <c r="I44" i="3" s="1"/>
  <c r="BA43" i="3"/>
  <c r="AY43" i="3" s="1"/>
  <c r="AS43" i="3"/>
  <c r="D32" i="3"/>
  <c r="AW43" i="3"/>
  <c r="AU43" i="3" s="1"/>
  <c r="AS32" i="3"/>
  <c r="AW53" i="3"/>
  <c r="AU53" i="3" s="1"/>
  <c r="AS53" i="3"/>
  <c r="J50" i="3"/>
  <c r="BA53" i="3"/>
  <c r="AY53" i="3" s="1"/>
  <c r="BA54" i="3"/>
  <c r="AY54" i="3" s="1"/>
  <c r="P50" i="3"/>
  <c r="AS54" i="3"/>
  <c r="AW54" i="3"/>
  <c r="AU54" i="3" s="1"/>
  <c r="BA44" i="3"/>
  <c r="AY44" i="3" s="1"/>
  <c r="AW44" i="3"/>
  <c r="AU44" i="3" s="1"/>
  <c r="AS44" i="3"/>
  <c r="J32" i="3"/>
  <c r="BA47" i="3"/>
  <c r="AY47" i="3" s="1"/>
  <c r="AW47" i="3"/>
  <c r="AU47" i="3" s="1"/>
  <c r="AS47" i="3"/>
  <c r="J38" i="3"/>
  <c r="AW52" i="3"/>
  <c r="AU52" i="3" s="1"/>
  <c r="AS52" i="3"/>
  <c r="BA52" i="3"/>
  <c r="AY52" i="3" s="1"/>
  <c r="D50" i="3"/>
  <c r="AW50" i="3"/>
  <c r="AU50" i="3" s="1"/>
  <c r="AS50" i="3"/>
  <c r="BA50" i="3"/>
  <c r="AY50" i="3" s="1"/>
  <c r="J44" i="3"/>
  <c r="AW51" i="3"/>
  <c r="AU51" i="3" s="1"/>
  <c r="AS51" i="3"/>
  <c r="BA51" i="3"/>
  <c r="AY51" i="3" s="1"/>
  <c r="P44" i="3"/>
  <c r="AH52" i="3"/>
  <c r="C50" i="3" s="1"/>
  <c r="Z52" i="3"/>
  <c r="AI32" i="3"/>
  <c r="AM5" i="3"/>
  <c r="AM32" i="3" s="1"/>
  <c r="AW46" i="3"/>
  <c r="AU46" i="3" s="1"/>
  <c r="BA46" i="3"/>
  <c r="AY46" i="3" s="1"/>
  <c r="AS46" i="3"/>
  <c r="D38" i="3"/>
  <c r="AO53" i="3"/>
  <c r="AI36" i="3"/>
  <c r="AM9" i="3"/>
  <c r="AM36" i="3" s="1"/>
  <c r="O47" i="3"/>
  <c r="Q47" i="3"/>
  <c r="P47" i="3"/>
  <c r="AT48" i="3"/>
  <c r="P37" i="3" s="1"/>
  <c r="AR48" i="3"/>
  <c r="AQ48" i="3" s="1"/>
  <c r="AA48" i="3" s="1"/>
  <c r="AT32" i="3"/>
  <c r="E32" i="3"/>
  <c r="Q41" i="3"/>
  <c r="O41" i="3"/>
  <c r="P41" i="3"/>
  <c r="E35" i="3"/>
  <c r="AT35" i="3" s="1"/>
  <c r="D35" i="3"/>
  <c r="AS35" i="3" s="1"/>
  <c r="C35" i="3"/>
  <c r="AR35" i="3" s="1"/>
  <c r="I35" i="3"/>
  <c r="K35" i="3"/>
  <c r="J35" i="3"/>
  <c r="AI38" i="3"/>
  <c r="AM11" i="3"/>
  <c r="AM38" i="3" s="1"/>
  <c r="AR32" i="3"/>
  <c r="AM12" i="3"/>
  <c r="AM39" i="3" s="1"/>
  <c r="AI39" i="3"/>
  <c r="AO46" i="3"/>
  <c r="E47" i="3"/>
  <c r="D47" i="3"/>
  <c r="C47" i="3"/>
  <c r="P35" i="3"/>
  <c r="O35" i="3"/>
  <c r="Q35" i="3"/>
  <c r="Q53" i="3"/>
  <c r="P53" i="3"/>
  <c r="O53" i="3"/>
  <c r="BA49" i="3"/>
  <c r="AY49" i="3" s="1"/>
  <c r="AS49" i="3"/>
  <c r="AW49" i="3"/>
  <c r="AU49" i="3" s="1"/>
  <c r="D44" i="3"/>
  <c r="AR45" i="3" l="1"/>
  <c r="AQ45" i="3"/>
  <c r="AA45" i="3" s="1"/>
  <c r="AT51" i="3"/>
  <c r="P43" i="3" s="1"/>
  <c r="AR51" i="3"/>
  <c r="AQ51" i="3" s="1"/>
  <c r="AA51" i="3" s="1"/>
  <c r="AR49" i="3"/>
  <c r="AQ49" i="3" s="1"/>
  <c r="AA49" i="3" s="1"/>
  <c r="AT49" i="3"/>
  <c r="D43" i="3" s="1"/>
  <c r="C53" i="3"/>
  <c r="E53" i="3"/>
  <c r="D53" i="3"/>
  <c r="AT46" i="3"/>
  <c r="D37" i="3" s="1"/>
  <c r="AR46" i="3"/>
  <c r="AQ46" i="3" s="1"/>
  <c r="AA46" i="3" s="1"/>
  <c r="AR52" i="3"/>
  <c r="AQ52" i="3" s="1"/>
  <c r="AA52" i="3" s="1"/>
  <c r="AT52" i="3"/>
  <c r="D49" i="3" s="1"/>
  <c r="J53" i="3"/>
  <c r="I53" i="3"/>
  <c r="K53" i="3"/>
  <c r="AR47" i="3"/>
  <c r="AQ47" i="3" s="1"/>
  <c r="AA47" i="3" s="1"/>
  <c r="AT47" i="3"/>
  <c r="J37" i="3" s="1"/>
  <c r="AR44" i="3"/>
  <c r="AQ44" i="3" s="1"/>
  <c r="AA44" i="3" s="1"/>
  <c r="AT44" i="3"/>
  <c r="J31" i="3" s="1"/>
  <c r="AR54" i="3"/>
  <c r="AQ54" i="3" s="1"/>
  <c r="AA54" i="3" s="1"/>
  <c r="AT54" i="3"/>
  <c r="P49" i="3" s="1"/>
  <c r="K47" i="3"/>
  <c r="I47" i="3"/>
  <c r="J47" i="3"/>
  <c r="AT50" i="3"/>
  <c r="J43" i="3" s="1"/>
  <c r="AR50" i="3"/>
  <c r="AQ50" i="3" s="1"/>
  <c r="AA50" i="3" s="1"/>
  <c r="D41" i="3"/>
  <c r="C41" i="3"/>
  <c r="E41" i="3"/>
  <c r="AT53" i="3"/>
  <c r="J49" i="3" s="1"/>
  <c r="AR53" i="3"/>
  <c r="AQ53" i="3" s="1"/>
  <c r="AA53" i="3" s="1"/>
  <c r="AR43" i="3"/>
  <c r="AQ43" i="3" s="1"/>
  <c r="AA43" i="3" s="1"/>
  <c r="AT43" i="3"/>
  <c r="AS31" i="3" l="1"/>
  <c r="D31" i="3"/>
  <c r="N52" i="2" l="1"/>
  <c r="H52" i="2"/>
  <c r="B52" i="2"/>
  <c r="M50" i="2"/>
  <c r="G50" i="2"/>
  <c r="A50" i="2"/>
  <c r="N46" i="2"/>
  <c r="H46" i="2"/>
  <c r="B46" i="2"/>
  <c r="BY45" i="2"/>
  <c r="BY44" i="2"/>
  <c r="M44" i="2"/>
  <c r="G44" i="2"/>
  <c r="A44" i="2"/>
  <c r="CO43" i="2"/>
  <c r="BY43" i="2"/>
  <c r="CO42" i="2"/>
  <c r="BY42" i="2"/>
  <c r="CO41" i="2"/>
  <c r="BY41" i="2"/>
  <c r="CO40" i="2"/>
  <c r="BY40" i="2"/>
  <c r="AL40" i="2"/>
  <c r="AJ40" i="2"/>
  <c r="AH40" i="2"/>
  <c r="Y40" i="2"/>
  <c r="N40" i="2"/>
  <c r="H40" i="2"/>
  <c r="B40" i="2"/>
  <c r="CO39" i="2"/>
  <c r="BY39" i="2"/>
  <c r="AL39" i="2"/>
  <c r="AJ39" i="2"/>
  <c r="AH39" i="2"/>
  <c r="Y39" i="2"/>
  <c r="CO38" i="2"/>
  <c r="BY38" i="2"/>
  <c r="AL38" i="2"/>
  <c r="AJ38" i="2"/>
  <c r="AH38" i="2"/>
  <c r="Y38" i="2"/>
  <c r="M38" i="2"/>
  <c r="G38" i="2"/>
  <c r="A38" i="2"/>
  <c r="CO37" i="2"/>
  <c r="BY37" i="2"/>
  <c r="AL37" i="2"/>
  <c r="AJ37" i="2"/>
  <c r="AH37" i="2"/>
  <c r="Y37" i="2"/>
  <c r="CO36" i="2"/>
  <c r="BY36" i="2"/>
  <c r="AL36" i="2"/>
  <c r="AJ36" i="2"/>
  <c r="AH36" i="2"/>
  <c r="Y36" i="2"/>
  <c r="CO35" i="2"/>
  <c r="BY35" i="2"/>
  <c r="AL35" i="2"/>
  <c r="AJ35" i="2"/>
  <c r="AH35" i="2"/>
  <c r="Y35" i="2"/>
  <c r="CO34" i="2"/>
  <c r="CG34" i="2"/>
  <c r="BY34" i="2"/>
  <c r="AL34" i="2"/>
  <c r="AJ34" i="2"/>
  <c r="AH34" i="2"/>
  <c r="Y34" i="2"/>
  <c r="N34" i="2"/>
  <c r="H34" i="2"/>
  <c r="B34" i="2"/>
  <c r="CO33" i="2"/>
  <c r="CG33" i="2"/>
  <c r="BY33" i="2"/>
  <c r="AL33" i="2"/>
  <c r="AJ33" i="2"/>
  <c r="AH33" i="2"/>
  <c r="Y33" i="2"/>
  <c r="CO32" i="2"/>
  <c r="CG32" i="2"/>
  <c r="BY32" i="2"/>
  <c r="AL32" i="2"/>
  <c r="AJ32" i="2"/>
  <c r="AH32" i="2"/>
  <c r="Y32" i="2"/>
  <c r="M32" i="2"/>
  <c r="G32" i="2"/>
  <c r="A32" i="2"/>
  <c r="CO31" i="2"/>
  <c r="CG31" i="2"/>
  <c r="BY31" i="2"/>
  <c r="AL31" i="2"/>
  <c r="AJ31" i="2"/>
  <c r="AH31" i="2"/>
  <c r="Y31" i="2"/>
  <c r="CO30" i="2"/>
  <c r="CG30" i="2"/>
  <c r="BY30" i="2"/>
  <c r="AL30" i="2"/>
  <c r="AJ30" i="2"/>
  <c r="AH30" i="2"/>
  <c r="Y30" i="2"/>
  <c r="CO29" i="2"/>
  <c r="CG29" i="2"/>
  <c r="BY29" i="2"/>
  <c r="AL29" i="2"/>
  <c r="AJ29" i="2"/>
  <c r="AH29" i="2"/>
  <c r="Y29" i="2"/>
  <c r="F29" i="2"/>
  <c r="B29" i="2"/>
  <c r="CO28" i="2"/>
  <c r="CG28" i="2"/>
  <c r="BY28" i="2"/>
  <c r="AD28" i="2"/>
  <c r="Z28" i="2"/>
  <c r="Q28" i="2"/>
  <c r="A28" i="2"/>
  <c r="CO27" i="2"/>
  <c r="CG27" i="2"/>
  <c r="BY27" i="2"/>
  <c r="CO26" i="2"/>
  <c r="CG26" i="2"/>
  <c r="BY26" i="2"/>
  <c r="CO25" i="2"/>
  <c r="CG25" i="2"/>
  <c r="BY25" i="2"/>
  <c r="CO24" i="2"/>
  <c r="CG24" i="2"/>
  <c r="BY24" i="2"/>
  <c r="CO23" i="2"/>
  <c r="CG23" i="2"/>
  <c r="BY23" i="2"/>
  <c r="CO22" i="2"/>
  <c r="CG22" i="2"/>
  <c r="BY22" i="2"/>
  <c r="CO21" i="2"/>
  <c r="CG21" i="2"/>
  <c r="BY21" i="2"/>
  <c r="CO20" i="2"/>
  <c r="CG20" i="2"/>
  <c r="BY20" i="2"/>
  <c r="CO19" i="2"/>
  <c r="CG19" i="2"/>
  <c r="BY19" i="2"/>
  <c r="CO18" i="2"/>
  <c r="CG18" i="2"/>
  <c r="BY18" i="2"/>
  <c r="CO17" i="2"/>
  <c r="CG17" i="2"/>
  <c r="BY17" i="2"/>
  <c r="CO16" i="2"/>
  <c r="CG16" i="2"/>
  <c r="BY16" i="2"/>
  <c r="CO15" i="2"/>
  <c r="CG15" i="2"/>
  <c r="BY15" i="2"/>
  <c r="CO14" i="2"/>
  <c r="CG14" i="2"/>
  <c r="BY14" i="2"/>
  <c r="CO13" i="2"/>
  <c r="CG13" i="2"/>
  <c r="BY13" i="2"/>
  <c r="CO12" i="2"/>
  <c r="CG12" i="2"/>
  <c r="BY12" i="2"/>
  <c r="CO11" i="2"/>
  <c r="CG11" i="2"/>
  <c r="BY11" i="2"/>
  <c r="CO10" i="2"/>
  <c r="CG10" i="2"/>
  <c r="BY10" i="2"/>
  <c r="CO9" i="2"/>
  <c r="CG9" i="2"/>
  <c r="BY9" i="2"/>
  <c r="CO8" i="2"/>
  <c r="CG8" i="2"/>
  <c r="BY8" i="2"/>
  <c r="CO7" i="2"/>
  <c r="CG7" i="2"/>
  <c r="BY7" i="2"/>
  <c r="CO6" i="2"/>
  <c r="CG6" i="2"/>
  <c r="BY6" i="2"/>
  <c r="CO5" i="2"/>
  <c r="CG5" i="2"/>
  <c r="BY5" i="2"/>
  <c r="CO4" i="2"/>
  <c r="CG4" i="2"/>
  <c r="BY4" i="2"/>
  <c r="CO3" i="2"/>
  <c r="CG3" i="2"/>
  <c r="BY3" i="2"/>
  <c r="CO2" i="2"/>
  <c r="CG2" i="2"/>
  <c r="BY2" i="2"/>
  <c r="CO1" i="2"/>
  <c r="CG1" i="2"/>
  <c r="BY1" i="2"/>
  <c r="CP11" i="2" l="1"/>
  <c r="AV12" i="2" s="1"/>
  <c r="BZ3" i="2"/>
  <c r="AT4" i="2" s="1"/>
  <c r="CH1" i="2"/>
  <c r="AQ2" i="2" s="1"/>
  <c r="AA2" i="2" s="1"/>
  <c r="AA29" i="2" s="1"/>
  <c r="BJ43" i="2" s="1"/>
  <c r="BZ11" i="2"/>
  <c r="AP12" i="2" s="1"/>
  <c r="CH3" i="2"/>
  <c r="AQ4" i="2" s="1"/>
  <c r="AA4" i="2" s="1"/>
  <c r="P6" i="2" s="1"/>
  <c r="P33" i="2" s="1"/>
  <c r="CP8" i="2"/>
  <c r="AV9" i="2" s="1"/>
  <c r="CH2" i="2"/>
  <c r="AQ3" i="2" s="1"/>
  <c r="AA3" i="2" s="1"/>
  <c r="J6" i="2" s="1"/>
  <c r="J33" i="2" s="1"/>
  <c r="CP7" i="2"/>
  <c r="AV8" i="2" s="1"/>
  <c r="BZ9" i="2"/>
  <c r="AT10" i="2" s="1"/>
  <c r="BZ4" i="2"/>
  <c r="AT5" i="2" s="1"/>
  <c r="CP9" i="2"/>
  <c r="AV10" i="2" s="1"/>
  <c r="CP10" i="2"/>
  <c r="AV11" i="2" s="1"/>
  <c r="CP13" i="2"/>
  <c r="CP25" i="2"/>
  <c r="CP5" i="2"/>
  <c r="AV6" i="2" s="1"/>
  <c r="CP28" i="2"/>
  <c r="BZ18" i="2"/>
  <c r="CP20" i="2"/>
  <c r="BZ22" i="2"/>
  <c r="CP24" i="2"/>
  <c r="CP30" i="2"/>
  <c r="CP17" i="2"/>
  <c r="BZ27" i="2"/>
  <c r="BZ42" i="2"/>
  <c r="CP2" i="2"/>
  <c r="AR3" i="2" s="1"/>
  <c r="AB3" i="2" s="1"/>
  <c r="CP4" i="2"/>
  <c r="AR5" i="2" s="1"/>
  <c r="AB5" i="2" s="1"/>
  <c r="BZ7" i="2"/>
  <c r="AT8" i="2" s="1"/>
  <c r="BZ10" i="2"/>
  <c r="AP11" i="2" s="1"/>
  <c r="BZ13" i="2"/>
  <c r="CH14" i="2"/>
  <c r="CP15" i="2"/>
  <c r="BZ17" i="2"/>
  <c r="CH18" i="2"/>
  <c r="BZ25" i="2"/>
  <c r="CH26" i="2"/>
  <c r="CP27" i="2"/>
  <c r="BZ8" i="2"/>
  <c r="AP9" i="2" s="1"/>
  <c r="BZ15" i="2"/>
  <c r="CH29" i="2"/>
  <c r="BZ2" i="2"/>
  <c r="CP3" i="2"/>
  <c r="AR4" i="2" s="1"/>
  <c r="AB4" i="2" s="1"/>
  <c r="BZ5" i="2"/>
  <c r="AP6" i="2" s="1"/>
  <c r="CH7" i="2"/>
  <c r="AQ8" i="2" s="1"/>
  <c r="AA8" i="2" s="1"/>
  <c r="BZ21" i="2"/>
  <c r="CP18" i="2"/>
  <c r="BZ20" i="2"/>
  <c r="CP22" i="2"/>
  <c r="BZ24" i="2"/>
  <c r="BZ30" i="2"/>
  <c r="AA31" i="2"/>
  <c r="BJ45" i="2" s="1"/>
  <c r="CH27" i="2"/>
  <c r="CH22" i="2"/>
  <c r="CH25" i="2"/>
  <c r="CH6" i="2"/>
  <c r="CH32" i="2"/>
  <c r="CH20" i="2"/>
  <c r="CH17" i="2"/>
  <c r="CH15" i="2"/>
  <c r="CH13" i="2"/>
  <c r="CH8" i="2"/>
  <c r="AP10" i="2"/>
  <c r="CH21" i="2"/>
  <c r="AV3" i="2"/>
  <c r="AU4" i="2"/>
  <c r="AE4" i="2" s="1"/>
  <c r="CH4" i="2"/>
  <c r="CH9" i="2"/>
  <c r="CH11" i="2"/>
  <c r="CH12" i="2"/>
  <c r="CH16" i="2"/>
  <c r="CH24" i="2"/>
  <c r="CH28" i="2"/>
  <c r="CH5" i="2"/>
  <c r="CH10" i="2"/>
  <c r="CH19" i="2"/>
  <c r="CH23" i="2"/>
  <c r="BZ19" i="2"/>
  <c r="BZ23" i="2"/>
  <c r="CP26" i="2"/>
  <c r="BZ28" i="2"/>
  <c r="BZ31" i="2"/>
  <c r="BZ34" i="2"/>
  <c r="BZ37" i="2"/>
  <c r="CP43" i="2"/>
  <c r="BZ12" i="2"/>
  <c r="CP12" i="2"/>
  <c r="CH31" i="2"/>
  <c r="CP32" i="2"/>
  <c r="CP33" i="2"/>
  <c r="CH34" i="2"/>
  <c r="CP36" i="2"/>
  <c r="CP37" i="2"/>
  <c r="CP38" i="2"/>
  <c r="CP39" i="2"/>
  <c r="BZ43" i="2"/>
  <c r="CP14" i="2"/>
  <c r="BZ16" i="2"/>
  <c r="CP19" i="2"/>
  <c r="CP21" i="2"/>
  <c r="CP23" i="2"/>
  <c r="BZ26" i="2"/>
  <c r="BZ29" i="2"/>
  <c r="CH33" i="2"/>
  <c r="BZ35" i="2"/>
  <c r="BZ38" i="2"/>
  <c r="BZ40" i="2"/>
  <c r="BZ1" i="2"/>
  <c r="CP1" i="2"/>
  <c r="BZ32" i="2"/>
  <c r="CP34" i="2"/>
  <c r="CP35" i="2"/>
  <c r="CP40" i="2"/>
  <c r="BZ41" i="2"/>
  <c r="CP42" i="2"/>
  <c r="BZ14" i="2"/>
  <c r="CP16" i="2"/>
  <c r="BZ36" i="2"/>
  <c r="BZ6" i="2"/>
  <c r="CP6" i="2"/>
  <c r="CP29" i="2"/>
  <c r="CH30" i="2"/>
  <c r="CP31" i="2"/>
  <c r="BZ33" i="2"/>
  <c r="BZ39" i="2"/>
  <c r="CP41" i="2"/>
  <c r="BZ45" i="2"/>
  <c r="BZ44" i="2"/>
  <c r="AR9" i="2" l="1"/>
  <c r="AB9" i="2" s="1"/>
  <c r="AR12" i="2"/>
  <c r="AB12" i="2" s="1"/>
  <c r="AR6" i="2"/>
  <c r="AB6" i="2" s="1"/>
  <c r="AB33" i="2" s="1"/>
  <c r="BP47" i="2" s="1"/>
  <c r="AR10" i="2"/>
  <c r="AB10" i="2" s="1"/>
  <c r="Q18" i="2" s="1"/>
  <c r="Q45" i="2" s="1"/>
  <c r="AP5" i="2"/>
  <c r="AP4" i="2"/>
  <c r="AY4" i="2" s="1"/>
  <c r="AP8" i="2"/>
  <c r="D6" i="2"/>
  <c r="D33" i="2" s="1"/>
  <c r="AS33" i="2" s="1"/>
  <c r="AU2" i="2"/>
  <c r="AE2" i="2" s="1"/>
  <c r="AE29" i="2" s="1"/>
  <c r="BK43" i="2" s="1"/>
  <c r="AK43" i="2" s="1"/>
  <c r="AT12" i="2"/>
  <c r="AU8" i="2"/>
  <c r="AE8" i="2" s="1"/>
  <c r="D19" i="2" s="1"/>
  <c r="D46" i="2" s="1"/>
  <c r="AV5" i="2"/>
  <c r="AT6" i="2"/>
  <c r="AR11" i="2"/>
  <c r="AB11" i="2" s="1"/>
  <c r="AB38" i="2" s="1"/>
  <c r="BP52" i="2" s="1"/>
  <c r="AR8" i="2"/>
  <c r="AB8" i="2" s="1"/>
  <c r="AT11" i="2"/>
  <c r="AU3" i="2"/>
  <c r="AE3" i="2" s="1"/>
  <c r="AE30" i="2" s="1"/>
  <c r="BK44" i="2" s="1"/>
  <c r="AA30" i="2"/>
  <c r="BJ44" i="2" s="1"/>
  <c r="AV4" i="2"/>
  <c r="BA4" i="2" s="1"/>
  <c r="AF4" i="2" s="1"/>
  <c r="AF31" i="2" s="1"/>
  <c r="BQ45" i="2" s="1"/>
  <c r="AT3" i="2"/>
  <c r="AP3" i="2"/>
  <c r="AY3" i="2" s="1"/>
  <c r="AT9" i="2"/>
  <c r="AU12" i="2"/>
  <c r="AE12" i="2" s="1"/>
  <c r="AQ12" i="2"/>
  <c r="AQ7" i="2"/>
  <c r="AA7" i="2" s="1"/>
  <c r="AU7" i="2"/>
  <c r="AE7" i="2" s="1"/>
  <c r="AT13" i="2"/>
  <c r="AP13" i="2"/>
  <c r="AQ11" i="2"/>
  <c r="AA11" i="2" s="1"/>
  <c r="AU11" i="2"/>
  <c r="AE11" i="2" s="1"/>
  <c r="AQ6" i="2"/>
  <c r="AU6" i="2"/>
  <c r="AE6" i="2" s="1"/>
  <c r="BI43" i="2"/>
  <c r="BD43" i="2"/>
  <c r="AE31" i="2"/>
  <c r="BK45" i="2" s="1"/>
  <c r="AK45" i="2" s="1"/>
  <c r="P7" i="2"/>
  <c r="P34" i="2" s="1"/>
  <c r="AQ9" i="2"/>
  <c r="AA9" i="2" s="1"/>
  <c r="AU9" i="2"/>
  <c r="AE9" i="2" s="1"/>
  <c r="AV7" i="2"/>
  <c r="AR7" i="2"/>
  <c r="AB7" i="2" s="1"/>
  <c r="AR2" i="2"/>
  <c r="AB2" i="2" s="1"/>
  <c r="AV2" i="2"/>
  <c r="AB39" i="2"/>
  <c r="BP53" i="2" s="1"/>
  <c r="K24" i="2"/>
  <c r="K51" i="2" s="1"/>
  <c r="Q6" i="2"/>
  <c r="Q33" i="2" s="1"/>
  <c r="AB31" i="2"/>
  <c r="BP45" i="2" s="1"/>
  <c r="AB30" i="2"/>
  <c r="BP44" i="2" s="1"/>
  <c r="K6" i="2"/>
  <c r="K33" i="2" s="1"/>
  <c r="AR13" i="2"/>
  <c r="AB13" i="2" s="1"/>
  <c r="AV13" i="2"/>
  <c r="AB36" i="2"/>
  <c r="BP50" i="2" s="1"/>
  <c r="K18" i="2"/>
  <c r="K45" i="2" s="1"/>
  <c r="AA35" i="2"/>
  <c r="BJ49" i="2" s="1"/>
  <c r="D18" i="2"/>
  <c r="D45" i="2" s="1"/>
  <c r="AP7" i="2"/>
  <c r="AT7" i="2"/>
  <c r="AT2" i="2"/>
  <c r="AP2" i="2"/>
  <c r="AB32" i="2"/>
  <c r="BP46" i="2" s="1"/>
  <c r="E12" i="2"/>
  <c r="E39" i="2" s="1"/>
  <c r="AU13" i="2"/>
  <c r="AE13" i="2" s="1"/>
  <c r="AQ13" i="2"/>
  <c r="AA13" i="2" s="1"/>
  <c r="AQ10" i="2"/>
  <c r="AA10" i="2" s="1"/>
  <c r="AU10" i="2"/>
  <c r="AE10" i="2" s="1"/>
  <c r="AQ5" i="2"/>
  <c r="AA5" i="2" s="1"/>
  <c r="AU5" i="2"/>
  <c r="AE35" i="2"/>
  <c r="BK49" i="2" s="1"/>
  <c r="BI45" i="2"/>
  <c r="BD45" i="2"/>
  <c r="AB37" i="2" l="1"/>
  <c r="BP51" i="2" s="1"/>
  <c r="K12" i="2"/>
  <c r="K39" i="2" s="1"/>
  <c r="BL43" i="2"/>
  <c r="AL43" i="2" s="1"/>
  <c r="AI43" i="2" s="1"/>
  <c r="AK44" i="2"/>
  <c r="BA8" i="2"/>
  <c r="AF8" i="2" s="1"/>
  <c r="BA3" i="2"/>
  <c r="AF3" i="2" s="1"/>
  <c r="AF30" i="2" s="1"/>
  <c r="BQ44" i="2" s="1"/>
  <c r="BR44" i="2" s="1"/>
  <c r="BA6" i="2"/>
  <c r="AF6" i="2" s="1"/>
  <c r="K13" i="2" s="1"/>
  <c r="K40" i="2" s="1"/>
  <c r="AY9" i="2"/>
  <c r="AY11" i="2"/>
  <c r="J7" i="2"/>
  <c r="J34" i="2" s="1"/>
  <c r="D7" i="2"/>
  <c r="D34" i="2" s="1"/>
  <c r="AS34" i="2" s="1"/>
  <c r="AY2" i="2"/>
  <c r="Q7" i="2"/>
  <c r="Q34" i="2" s="1"/>
  <c r="BA12" i="2"/>
  <c r="AF12" i="2" s="1"/>
  <c r="AF39" i="2" s="1"/>
  <c r="BQ53" i="2" s="1"/>
  <c r="BR53" i="2" s="1"/>
  <c r="BL44" i="2"/>
  <c r="AG44" i="2" s="1"/>
  <c r="BA2" i="2"/>
  <c r="AF2" i="2" s="1"/>
  <c r="E7" i="2" s="1"/>
  <c r="E34" i="2" s="1"/>
  <c r="AT34" i="2" s="1"/>
  <c r="E18" i="2"/>
  <c r="E45" i="2" s="1"/>
  <c r="AB35" i="2"/>
  <c r="BP49" i="2" s="1"/>
  <c r="BD44" i="2"/>
  <c r="BI44" i="2"/>
  <c r="E24" i="2"/>
  <c r="E51" i="2" s="1"/>
  <c r="BL45" i="2"/>
  <c r="AG45" i="2" s="1"/>
  <c r="AY8" i="2"/>
  <c r="BA13" i="2"/>
  <c r="AF13" i="2" s="1"/>
  <c r="AF40" i="2" s="1"/>
  <c r="BQ54" i="2" s="1"/>
  <c r="BA9" i="2"/>
  <c r="AF9" i="2" s="1"/>
  <c r="K19" i="2" s="1"/>
  <c r="K46" i="2" s="1"/>
  <c r="BC4" i="2"/>
  <c r="Z4" i="2" s="1"/>
  <c r="BA11" i="2"/>
  <c r="AF11" i="2" s="1"/>
  <c r="AF38" i="2" s="1"/>
  <c r="BQ52" i="2" s="1"/>
  <c r="BR52" i="2" s="1"/>
  <c r="AY7" i="2"/>
  <c r="AA37" i="2"/>
  <c r="BJ51" i="2" s="1"/>
  <c r="P18" i="2"/>
  <c r="P45" i="2" s="1"/>
  <c r="AF33" i="2"/>
  <c r="BQ47" i="2" s="1"/>
  <c r="BR47" i="2" s="1"/>
  <c r="AA6" i="2"/>
  <c r="AY6" i="2"/>
  <c r="AA12" i="2"/>
  <c r="AY12" i="2"/>
  <c r="AY10" i="2"/>
  <c r="AE5" i="2"/>
  <c r="BA5" i="2"/>
  <c r="AF5" i="2" s="1"/>
  <c r="AA40" i="2"/>
  <c r="BJ54" i="2" s="1"/>
  <c r="P24" i="2"/>
  <c r="P51" i="2" s="1"/>
  <c r="BA7" i="2"/>
  <c r="AF7" i="2" s="1"/>
  <c r="BI49" i="2"/>
  <c r="BL49" i="2"/>
  <c r="BD49" i="2"/>
  <c r="AK49" i="2"/>
  <c r="BR45" i="2"/>
  <c r="AE36" i="2"/>
  <c r="BK50" i="2" s="1"/>
  <c r="J19" i="2"/>
  <c r="J46" i="2" s="1"/>
  <c r="AE38" i="2"/>
  <c r="BK52" i="2" s="1"/>
  <c r="D25" i="2"/>
  <c r="D52" i="2" s="1"/>
  <c r="AE39" i="2"/>
  <c r="BK53" i="2" s="1"/>
  <c r="J25" i="2"/>
  <c r="J52" i="2" s="1"/>
  <c r="AA32" i="2"/>
  <c r="BJ46" i="2" s="1"/>
  <c r="D12" i="2"/>
  <c r="D39" i="2" s="1"/>
  <c r="AE40" i="2"/>
  <c r="BK54" i="2" s="1"/>
  <c r="P25" i="2"/>
  <c r="P52" i="2" s="1"/>
  <c r="BA10" i="2"/>
  <c r="AF10" i="2" s="1"/>
  <c r="AB29" i="2"/>
  <c r="BP43" i="2" s="1"/>
  <c r="E6" i="2"/>
  <c r="E33" i="2" s="1"/>
  <c r="AT33" i="2" s="1"/>
  <c r="AA36" i="2"/>
  <c r="BJ50" i="2" s="1"/>
  <c r="J18" i="2"/>
  <c r="J45" i="2" s="1"/>
  <c r="D24" i="2"/>
  <c r="D51" i="2" s="1"/>
  <c r="AA38" i="2"/>
  <c r="BJ52" i="2" s="1"/>
  <c r="AE34" i="2"/>
  <c r="BK48" i="2" s="1"/>
  <c r="P13" i="2"/>
  <c r="P40" i="2" s="1"/>
  <c r="AE37" i="2"/>
  <c r="BK51" i="2" s="1"/>
  <c r="P19" i="2"/>
  <c r="P46" i="2" s="1"/>
  <c r="AB40" i="2"/>
  <c r="BP54" i="2" s="1"/>
  <c r="Q24" i="2"/>
  <c r="Q51" i="2" s="1"/>
  <c r="AY5" i="2"/>
  <c r="AB34" i="2"/>
  <c r="BP48" i="2" s="1"/>
  <c r="Q12" i="2"/>
  <c r="Q39" i="2" s="1"/>
  <c r="AE33" i="2"/>
  <c r="BK47" i="2" s="1"/>
  <c r="J13" i="2"/>
  <c r="J40" i="2" s="1"/>
  <c r="AY13" i="2"/>
  <c r="P12" i="2"/>
  <c r="P39" i="2" s="1"/>
  <c r="AA34" i="2"/>
  <c r="BJ48" i="2" s="1"/>
  <c r="BC8" i="2" l="1"/>
  <c r="K7" i="2"/>
  <c r="K34" i="2" s="1"/>
  <c r="BE43" i="2"/>
  <c r="AV43" i="2"/>
  <c r="AG43" i="2"/>
  <c r="AD4" i="2"/>
  <c r="BC3" i="2"/>
  <c r="Z3" i="2" s="1"/>
  <c r="AV44" i="2"/>
  <c r="AL44" i="2"/>
  <c r="AI44" i="2" s="1"/>
  <c r="Z44" i="2" s="1"/>
  <c r="E25" i="2"/>
  <c r="E52" i="2" s="1"/>
  <c r="BC6" i="2"/>
  <c r="AD6" i="2" s="1"/>
  <c r="BE44" i="2"/>
  <c r="BC13" i="2"/>
  <c r="Z13" i="2" s="1"/>
  <c r="E19" i="2"/>
  <c r="E46" i="2" s="1"/>
  <c r="AF35" i="2"/>
  <c r="BQ49" i="2" s="1"/>
  <c r="BR49" i="2" s="1"/>
  <c r="Q25" i="2"/>
  <c r="Q52" i="2" s="1"/>
  <c r="AF36" i="2"/>
  <c r="BQ50" i="2" s="1"/>
  <c r="BR50" i="2" s="1"/>
  <c r="AZ50" i="2" s="1"/>
  <c r="BC12" i="2"/>
  <c r="Z12" i="2" s="1"/>
  <c r="AV45" i="2"/>
  <c r="K25" i="2"/>
  <c r="K52" i="2" s="1"/>
  <c r="BC9" i="2"/>
  <c r="Z9" i="2" s="1"/>
  <c r="Z36" i="2" s="1"/>
  <c r="AM50" i="2" s="1"/>
  <c r="AL45" i="2"/>
  <c r="AI45" i="2" s="1"/>
  <c r="Z45" i="2" s="1"/>
  <c r="BE45" i="2"/>
  <c r="AF29" i="2"/>
  <c r="BQ43" i="2" s="1"/>
  <c r="BR43" i="2" s="1"/>
  <c r="BC2" i="2"/>
  <c r="AD2" i="2" s="1"/>
  <c r="Z8" i="2"/>
  <c r="AD8" i="2"/>
  <c r="BC7" i="2"/>
  <c r="Z7" i="2" s="1"/>
  <c r="BC11" i="2"/>
  <c r="AJ44" i="2"/>
  <c r="AZ44" i="2"/>
  <c r="BO44" i="2"/>
  <c r="AJ53" i="2"/>
  <c r="AZ53" i="2"/>
  <c r="BO53" i="2"/>
  <c r="BO52" i="2"/>
  <c r="AZ52" i="2"/>
  <c r="AJ52" i="2"/>
  <c r="BO47" i="2"/>
  <c r="AZ47" i="2"/>
  <c r="AJ47" i="2"/>
  <c r="O7" i="2"/>
  <c r="O34" i="2" s="1"/>
  <c r="AK4" i="2"/>
  <c r="AK31" i="2" s="1"/>
  <c r="AD31" i="2"/>
  <c r="AN45" i="2" s="1"/>
  <c r="BC5" i="2"/>
  <c r="BI52" i="2"/>
  <c r="BD52" i="2"/>
  <c r="AK52" i="2"/>
  <c r="BL52" i="2"/>
  <c r="AF37" i="2"/>
  <c r="BQ51" i="2" s="1"/>
  <c r="BR51" i="2" s="1"/>
  <c r="Q19" i="2"/>
  <c r="Q46" i="2" s="1"/>
  <c r="AF34" i="2"/>
  <c r="BQ48" i="2" s="1"/>
  <c r="BR48" i="2" s="1"/>
  <c r="Q13" i="2"/>
  <c r="Q40" i="2" s="1"/>
  <c r="AE32" i="2"/>
  <c r="BK46" i="2" s="1"/>
  <c r="BL46" i="2" s="1"/>
  <c r="D13" i="2"/>
  <c r="D40" i="2" s="1"/>
  <c r="BI48" i="2"/>
  <c r="BD48" i="2"/>
  <c r="AK48" i="2"/>
  <c r="BL48" i="2"/>
  <c r="AJ45" i="2"/>
  <c r="AZ45" i="2"/>
  <c r="BO45" i="2"/>
  <c r="AF32" i="2"/>
  <c r="BQ46" i="2" s="1"/>
  <c r="BR46" i="2" s="1"/>
  <c r="E13" i="2"/>
  <c r="E40" i="2" s="1"/>
  <c r="AA39" i="2"/>
  <c r="BJ53" i="2" s="1"/>
  <c r="J24" i="2"/>
  <c r="J51" i="2" s="1"/>
  <c r="Z31" i="2"/>
  <c r="AM45" i="2" s="1"/>
  <c r="O6" i="2"/>
  <c r="O33" i="2" s="1"/>
  <c r="AI4" i="2"/>
  <c r="BL50" i="2"/>
  <c r="BI50" i="2"/>
  <c r="BD50" i="2"/>
  <c r="AK50" i="2"/>
  <c r="BI46" i="2"/>
  <c r="BD46" i="2"/>
  <c r="Z43" i="2"/>
  <c r="BC10" i="2"/>
  <c r="AA33" i="2"/>
  <c r="BJ47" i="2" s="1"/>
  <c r="J12" i="2"/>
  <c r="J39" i="2" s="1"/>
  <c r="BI51" i="2"/>
  <c r="BD51" i="2"/>
  <c r="AK51" i="2"/>
  <c r="BL51" i="2"/>
  <c r="BR54" i="2"/>
  <c r="AV49" i="2"/>
  <c r="BE49" i="2"/>
  <c r="AL49" i="2"/>
  <c r="AI49" i="2" s="1"/>
  <c r="AG49" i="2"/>
  <c r="BI54" i="2"/>
  <c r="BD54" i="2"/>
  <c r="AK54" i="2"/>
  <c r="BL54" i="2"/>
  <c r="AD3" i="2" l="1"/>
  <c r="BO50" i="2"/>
  <c r="AD13" i="2"/>
  <c r="AK13" i="2" s="1"/>
  <c r="AK40" i="2" s="1"/>
  <c r="AJ50" i="2"/>
  <c r="Z2" i="2"/>
  <c r="Z29" i="2" s="1"/>
  <c r="AM43" i="2" s="1"/>
  <c r="Z6" i="2"/>
  <c r="AI6" i="2" s="1"/>
  <c r="AZ49" i="2"/>
  <c r="BO49" i="2"/>
  <c r="BN49" i="2" s="1"/>
  <c r="E44" i="2" s="1"/>
  <c r="AJ49" i="2"/>
  <c r="AO45" i="2"/>
  <c r="BO43" i="2"/>
  <c r="BN43" i="2" s="1"/>
  <c r="AJ43" i="2"/>
  <c r="AK46" i="2"/>
  <c r="I18" i="2"/>
  <c r="I45" i="2" s="1"/>
  <c r="AI9" i="2"/>
  <c r="AI36" i="2" s="1"/>
  <c r="AD12" i="2"/>
  <c r="I25" i="2" s="1"/>
  <c r="I52" i="2" s="1"/>
  <c r="AZ43" i="2"/>
  <c r="AD9" i="2"/>
  <c r="AD7" i="2"/>
  <c r="O13" i="2" s="1"/>
  <c r="O40" i="2" s="1"/>
  <c r="C19" i="2"/>
  <c r="C46" i="2" s="1"/>
  <c r="AK8" i="2"/>
  <c r="AK35" i="2" s="1"/>
  <c r="AD35" i="2"/>
  <c r="AN49" i="2" s="1"/>
  <c r="Z35" i="2"/>
  <c r="AM49" i="2" s="1"/>
  <c r="AH49" i="2" s="1"/>
  <c r="C44" i="2" s="1"/>
  <c r="C18" i="2"/>
  <c r="C45" i="2" s="1"/>
  <c r="AI8" i="2"/>
  <c r="Z11" i="2"/>
  <c r="AD11" i="2"/>
  <c r="BO48" i="2"/>
  <c r="AZ48" i="2"/>
  <c r="AJ48" i="2"/>
  <c r="BH43" i="2"/>
  <c r="AB43" i="2" s="1"/>
  <c r="AD29" i="2"/>
  <c r="AN43" i="2" s="1"/>
  <c r="AK2" i="2"/>
  <c r="AK29" i="2" s="1"/>
  <c r="C7" i="2"/>
  <c r="C34" i="2" s="1"/>
  <c r="AR34" i="2" s="1"/>
  <c r="AV46" i="2"/>
  <c r="BE46" i="2"/>
  <c r="AL46" i="2"/>
  <c r="AI46" i="2" s="1"/>
  <c r="AG46" i="2"/>
  <c r="AD40" i="2"/>
  <c r="AN54" i="2" s="1"/>
  <c r="O25" i="2"/>
  <c r="O52" i="2" s="1"/>
  <c r="AK6" i="2"/>
  <c r="AK33" i="2" s="1"/>
  <c r="AD33" i="2"/>
  <c r="AN47" i="2" s="1"/>
  <c r="I13" i="2"/>
  <c r="I40" i="2" s="1"/>
  <c r="C6" i="2"/>
  <c r="C33" i="2" s="1"/>
  <c r="AR33" i="2" s="1"/>
  <c r="BN47" i="2"/>
  <c r="K38" i="2" s="1"/>
  <c r="BH47" i="2"/>
  <c r="AB47" i="2" s="1"/>
  <c r="BN52" i="2"/>
  <c r="E50" i="2" s="1"/>
  <c r="BH52" i="2"/>
  <c r="AB52" i="2" s="1"/>
  <c r="BF52" i="2"/>
  <c r="BC52" i="2" s="1"/>
  <c r="BH44" i="2"/>
  <c r="AB44" i="2" s="1"/>
  <c r="BF44" i="2"/>
  <c r="BC44" i="2" s="1"/>
  <c r="BN44" i="2"/>
  <c r="K32" i="2" s="1"/>
  <c r="Z39" i="2"/>
  <c r="AM53" i="2" s="1"/>
  <c r="I24" i="2"/>
  <c r="I51" i="2" s="1"/>
  <c r="AI12" i="2"/>
  <c r="AD30" i="2"/>
  <c r="AN44" i="2" s="1"/>
  <c r="I7" i="2"/>
  <c r="I34" i="2" s="1"/>
  <c r="AK3" i="2"/>
  <c r="AK30" i="2" s="1"/>
  <c r="BI53" i="2"/>
  <c r="BF53" i="2" s="1"/>
  <c r="BC53" i="2" s="1"/>
  <c r="BD53" i="2"/>
  <c r="AK53" i="2"/>
  <c r="BL53" i="2"/>
  <c r="Z33" i="2"/>
  <c r="AM47" i="2" s="1"/>
  <c r="AH45" i="2"/>
  <c r="O32" i="2" s="1"/>
  <c r="Z49" i="2"/>
  <c r="AJ54" i="2"/>
  <c r="BO54" i="2"/>
  <c r="AZ54" i="2"/>
  <c r="BE51" i="2"/>
  <c r="AL51" i="2"/>
  <c r="AI51" i="2" s="1"/>
  <c r="AG51" i="2"/>
  <c r="AV51" i="2"/>
  <c r="AI31" i="2"/>
  <c r="AM4" i="2"/>
  <c r="AM31" i="2" s="1"/>
  <c r="Z40" i="2"/>
  <c r="AM54" i="2" s="1"/>
  <c r="O24" i="2"/>
  <c r="O51" i="2" s="1"/>
  <c r="AI13" i="2"/>
  <c r="BO46" i="2"/>
  <c r="AZ46" i="2"/>
  <c r="AJ46" i="2"/>
  <c r="Z5" i="2"/>
  <c r="AD5" i="2"/>
  <c r="BN53" i="2"/>
  <c r="K50" i="2" s="1"/>
  <c r="BH53" i="2"/>
  <c r="AB53" i="2" s="1"/>
  <c r="Z10" i="2"/>
  <c r="AD10" i="2"/>
  <c r="BE48" i="2"/>
  <c r="AL48" i="2"/>
  <c r="AI48" i="2" s="1"/>
  <c r="AG48" i="2"/>
  <c r="AV48" i="2"/>
  <c r="BE52" i="2"/>
  <c r="AL52" i="2"/>
  <c r="AI52" i="2" s="1"/>
  <c r="AG52" i="2"/>
  <c r="AV52" i="2"/>
  <c r="AG54" i="2"/>
  <c r="AV54" i="2"/>
  <c r="BE54" i="2"/>
  <c r="AL54" i="2"/>
  <c r="AI54" i="2" s="1"/>
  <c r="I6" i="2"/>
  <c r="I33" i="2" s="1"/>
  <c r="Z30" i="2"/>
  <c r="AM44" i="2" s="1"/>
  <c r="AI3" i="2"/>
  <c r="BI47" i="2"/>
  <c r="BF47" i="2" s="1"/>
  <c r="BC47" i="2" s="1"/>
  <c r="BD47" i="2"/>
  <c r="AK47" i="2"/>
  <c r="BL47" i="2"/>
  <c r="Z34" i="2"/>
  <c r="AM48" i="2" s="1"/>
  <c r="O12" i="2"/>
  <c r="O39" i="2" s="1"/>
  <c r="AI7" i="2"/>
  <c r="AV50" i="2"/>
  <c r="BE50" i="2"/>
  <c r="AL50" i="2"/>
  <c r="AI50" i="2" s="1"/>
  <c r="AG50" i="2"/>
  <c r="BN45" i="2"/>
  <c r="Q32" i="2" s="1"/>
  <c r="BH45" i="2"/>
  <c r="AB45" i="2" s="1"/>
  <c r="BF45" i="2"/>
  <c r="BC45" i="2" s="1"/>
  <c r="BF50" i="2"/>
  <c r="BC50" i="2" s="1"/>
  <c r="BN50" i="2"/>
  <c r="K44" i="2" s="1"/>
  <c r="BH50" i="2"/>
  <c r="AB50" i="2" s="1"/>
  <c r="BO51" i="2"/>
  <c r="AZ51" i="2"/>
  <c r="AJ51" i="2"/>
  <c r="AD34" i="2" l="1"/>
  <c r="AN48" i="2" s="1"/>
  <c r="AI2" i="2"/>
  <c r="I12" i="2"/>
  <c r="I39" i="2" s="1"/>
  <c r="BF43" i="2"/>
  <c r="BC43" i="2" s="1"/>
  <c r="AW43" i="2" s="1"/>
  <c r="AU43" i="2" s="1"/>
  <c r="BF49" i="2"/>
  <c r="BC49" i="2" s="1"/>
  <c r="AW49" i="2" s="1"/>
  <c r="AU49" i="2" s="1"/>
  <c r="BH49" i="2"/>
  <c r="AB49" i="2" s="1"/>
  <c r="AK12" i="2"/>
  <c r="AK39" i="2" s="1"/>
  <c r="AD39" i="2"/>
  <c r="AN53" i="2" s="1"/>
  <c r="AO53" i="2" s="1"/>
  <c r="AD36" i="2"/>
  <c r="AN50" i="2" s="1"/>
  <c r="AO50" i="2" s="1"/>
  <c r="AK9" i="2"/>
  <c r="I19" i="2"/>
  <c r="I46" i="2" s="1"/>
  <c r="AK7" i="2"/>
  <c r="AK34" i="2" s="1"/>
  <c r="AM8" i="2"/>
  <c r="AM35" i="2" s="1"/>
  <c r="AI35" i="2"/>
  <c r="AO49" i="2"/>
  <c r="AO48" i="2"/>
  <c r="C25" i="2"/>
  <c r="C52" i="2" s="1"/>
  <c r="AK11" i="2"/>
  <c r="AK38" i="2" s="1"/>
  <c r="AD38" i="2"/>
  <c r="AN52" i="2" s="1"/>
  <c r="AO54" i="2"/>
  <c r="AO47" i="2"/>
  <c r="C24" i="2"/>
  <c r="C51" i="2" s="1"/>
  <c r="Z38" i="2"/>
  <c r="AM52" i="2" s="1"/>
  <c r="AO52" i="2" s="1"/>
  <c r="AI11" i="2"/>
  <c r="AW44" i="2"/>
  <c r="AU44" i="2" s="1"/>
  <c r="AS44" i="2"/>
  <c r="BA44" i="2"/>
  <c r="AY44" i="2" s="1"/>
  <c r="J32" i="2"/>
  <c r="AW53" i="2"/>
  <c r="AS53" i="2"/>
  <c r="BA53" i="2"/>
  <c r="AY53" i="2" s="1"/>
  <c r="J50" i="2"/>
  <c r="AW45" i="2"/>
  <c r="AU45" i="2" s="1"/>
  <c r="AS45" i="2"/>
  <c r="BA45" i="2"/>
  <c r="AY45" i="2" s="1"/>
  <c r="P32" i="2"/>
  <c r="AS47" i="2"/>
  <c r="BA47" i="2"/>
  <c r="AY47" i="2" s="1"/>
  <c r="AW47" i="2"/>
  <c r="J38" i="2"/>
  <c r="AW52" i="2"/>
  <c r="AU52" i="2" s="1"/>
  <c r="AS52" i="2"/>
  <c r="BA52" i="2"/>
  <c r="AY52" i="2" s="1"/>
  <c r="D50" i="2"/>
  <c r="BA50" i="2"/>
  <c r="AY50" i="2" s="1"/>
  <c r="AS50" i="2"/>
  <c r="J44" i="2"/>
  <c r="AW50" i="2"/>
  <c r="AU50" i="2" s="1"/>
  <c r="Z51" i="2"/>
  <c r="AI39" i="2"/>
  <c r="BE47" i="2"/>
  <c r="AL47" i="2"/>
  <c r="AI47" i="2" s="1"/>
  <c r="AG47" i="2"/>
  <c r="AV47" i="2"/>
  <c r="AO44" i="2"/>
  <c r="AH44" i="2"/>
  <c r="I32" i="2" s="1"/>
  <c r="Z52" i="2"/>
  <c r="AH48" i="2"/>
  <c r="O38" i="2" s="1"/>
  <c r="Z48" i="2"/>
  <c r="AD32" i="2"/>
  <c r="AN46" i="2" s="1"/>
  <c r="C13" i="2"/>
  <c r="C40" i="2" s="1"/>
  <c r="AK5" i="2"/>
  <c r="AK32" i="2" s="1"/>
  <c r="BF46" i="2"/>
  <c r="BC46" i="2" s="1"/>
  <c r="BN46" i="2"/>
  <c r="E38" i="2" s="1"/>
  <c r="BH46" i="2"/>
  <c r="AB46" i="2" s="1"/>
  <c r="P35" i="2"/>
  <c r="O35" i="2"/>
  <c r="Q35" i="2"/>
  <c r="AG53" i="2"/>
  <c r="AV53" i="2"/>
  <c r="BE53" i="2"/>
  <c r="AL53" i="2"/>
  <c r="AI53" i="2" s="1"/>
  <c r="AI29" i="2"/>
  <c r="AM2" i="2"/>
  <c r="AM29" i="2" s="1"/>
  <c r="AT32" i="2"/>
  <c r="E32" i="2"/>
  <c r="Z37" i="2"/>
  <c r="AM51" i="2" s="1"/>
  <c r="AH51" i="2" s="1"/>
  <c r="O44" i="2" s="1"/>
  <c r="AI10" i="2"/>
  <c r="O18" i="2"/>
  <c r="O45" i="2" s="1"/>
  <c r="BN51" i="2"/>
  <c r="Q44" i="2" s="1"/>
  <c r="BF51" i="2"/>
  <c r="BC51" i="2" s="1"/>
  <c r="BH51" i="2"/>
  <c r="AB51" i="2" s="1"/>
  <c r="AI34" i="2"/>
  <c r="Z32" i="2"/>
  <c r="AM46" i="2" s="1"/>
  <c r="C12" i="2"/>
  <c r="C39" i="2" s="1"/>
  <c r="AI5" i="2"/>
  <c r="AI40" i="2"/>
  <c r="AM13" i="2"/>
  <c r="AM40" i="2" s="1"/>
  <c r="AO43" i="2"/>
  <c r="AH43" i="2"/>
  <c r="AI30" i="2"/>
  <c r="AM3" i="2"/>
  <c r="AM30" i="2" s="1"/>
  <c r="AH50" i="2"/>
  <c r="I44" i="2" s="1"/>
  <c r="Z50" i="2"/>
  <c r="Z54" i="2"/>
  <c r="AH54" i="2"/>
  <c r="O50" i="2" s="1"/>
  <c r="AD37" i="2"/>
  <c r="AN51" i="2" s="1"/>
  <c r="O19" i="2"/>
  <c r="O46" i="2" s="1"/>
  <c r="AK10" i="2"/>
  <c r="AK37" i="2" s="1"/>
  <c r="BN54" i="2"/>
  <c r="Q50" i="2" s="1"/>
  <c r="BH54" i="2"/>
  <c r="AB54" i="2" s="1"/>
  <c r="BF54" i="2"/>
  <c r="BC54" i="2" s="1"/>
  <c r="AI33" i="2"/>
  <c r="AM6" i="2"/>
  <c r="AM33" i="2" s="1"/>
  <c r="Z46" i="2"/>
  <c r="BN48" i="2"/>
  <c r="Q38" i="2" s="1"/>
  <c r="BH48" i="2"/>
  <c r="AB48" i="2" s="1"/>
  <c r="BF48" i="2"/>
  <c r="BC48" i="2" s="1"/>
  <c r="AS32" i="2" l="1"/>
  <c r="AS43" i="2"/>
  <c r="BA43" i="2"/>
  <c r="AY43" i="2" s="1"/>
  <c r="D32" i="2"/>
  <c r="AS49" i="2"/>
  <c r="D44" i="2"/>
  <c r="AH52" i="2"/>
  <c r="C50" i="2" s="1"/>
  <c r="AM12" i="2"/>
  <c r="AM39" i="2" s="1"/>
  <c r="I53" i="2" s="1"/>
  <c r="BA49" i="2"/>
  <c r="AY49" i="2" s="1"/>
  <c r="AM7" i="2"/>
  <c r="AM34" i="2" s="1"/>
  <c r="O41" i="2" s="1"/>
  <c r="AK36" i="2"/>
  <c r="AM9" i="2"/>
  <c r="AM36" i="2" s="1"/>
  <c r="C47" i="2"/>
  <c r="E47" i="2"/>
  <c r="D47" i="2"/>
  <c r="AO46" i="2"/>
  <c r="AM11" i="2"/>
  <c r="AM38" i="2" s="1"/>
  <c r="AI38" i="2"/>
  <c r="BA46" i="2"/>
  <c r="AY46" i="2" s="1"/>
  <c r="AS46" i="2"/>
  <c r="AW46" i="2"/>
  <c r="AU46" i="2" s="1"/>
  <c r="D38" i="2"/>
  <c r="AR32" i="2"/>
  <c r="C32" i="2"/>
  <c r="AH47" i="2"/>
  <c r="I38" i="2" s="1"/>
  <c r="Z47" i="2"/>
  <c r="AR43" i="2"/>
  <c r="AT43" i="2"/>
  <c r="AT52" i="2"/>
  <c r="D49" i="2" s="1"/>
  <c r="AR52" i="2"/>
  <c r="AQ52" i="2" s="1"/>
  <c r="AA52" i="2" s="1"/>
  <c r="AU47" i="2"/>
  <c r="AT47" i="2" s="1"/>
  <c r="J37" i="2" s="1"/>
  <c r="AT45" i="2"/>
  <c r="P31" i="2" s="1"/>
  <c r="AR45" i="2"/>
  <c r="AQ45" i="2" s="1"/>
  <c r="AA45" i="2" s="1"/>
  <c r="AR53" i="2"/>
  <c r="AQ53" i="2" s="1"/>
  <c r="AA53" i="2" s="1"/>
  <c r="AR44" i="2"/>
  <c r="AQ44" i="2" s="1"/>
  <c r="AA44" i="2" s="1"/>
  <c r="AT44" i="2"/>
  <c r="J31" i="2" s="1"/>
  <c r="AW48" i="2"/>
  <c r="AU48" i="2" s="1"/>
  <c r="BA48" i="2"/>
  <c r="AY48" i="2" s="1"/>
  <c r="P38" i="2"/>
  <c r="AS48" i="2"/>
  <c r="AH46" i="2"/>
  <c r="C38" i="2" s="1"/>
  <c r="AM5" i="2"/>
  <c r="AM32" i="2" s="1"/>
  <c r="AI32" i="2"/>
  <c r="P44" i="2"/>
  <c r="AS51" i="2"/>
  <c r="BA51" i="2"/>
  <c r="AY51" i="2" s="1"/>
  <c r="AW51" i="2"/>
  <c r="AU51" i="2" s="1"/>
  <c r="AI37" i="2"/>
  <c r="AM10" i="2"/>
  <c r="AM37" i="2" s="1"/>
  <c r="E35" i="2"/>
  <c r="AT35" i="2" s="1"/>
  <c r="D35" i="2"/>
  <c r="AS35" i="2" s="1"/>
  <c r="C35" i="2"/>
  <c r="AR35" i="2" s="1"/>
  <c r="AR50" i="2"/>
  <c r="AQ50" i="2" s="1"/>
  <c r="AA50" i="2" s="1"/>
  <c r="AT50" i="2"/>
  <c r="J43" i="2" s="1"/>
  <c r="AQ43" i="2"/>
  <c r="AA43" i="2" s="1"/>
  <c r="AR47" i="2"/>
  <c r="AQ47" i="2" s="1"/>
  <c r="AA47" i="2" s="1"/>
  <c r="AW54" i="2"/>
  <c r="AU54" i="2" s="1"/>
  <c r="AS54" i="2"/>
  <c r="P50" i="2"/>
  <c r="BA54" i="2"/>
  <c r="AY54" i="2" s="1"/>
  <c r="Q53" i="2"/>
  <c r="P53" i="2"/>
  <c r="O53" i="2"/>
  <c r="AH53" i="2"/>
  <c r="I50" i="2" s="1"/>
  <c r="Z53" i="2"/>
  <c r="K41" i="2"/>
  <c r="J41" i="2"/>
  <c r="I41" i="2"/>
  <c r="I35" i="2"/>
  <c r="K35" i="2"/>
  <c r="J35" i="2"/>
  <c r="P41" i="2"/>
  <c r="AO51" i="2"/>
  <c r="AU53" i="2"/>
  <c r="AT53" i="2" s="1"/>
  <c r="J49" i="2" s="1"/>
  <c r="K53" i="2" l="1"/>
  <c r="J53" i="2"/>
  <c r="AR49" i="2"/>
  <c r="AQ49" i="2" s="1"/>
  <c r="AA49" i="2" s="1"/>
  <c r="AT49" i="2"/>
  <c r="D43" i="2" s="1"/>
  <c r="Q41" i="2"/>
  <c r="K47" i="2"/>
  <c r="I47" i="2"/>
  <c r="J47" i="2"/>
  <c r="C53" i="2"/>
  <c r="E53" i="2"/>
  <c r="D53" i="2"/>
  <c r="AS31" i="2"/>
  <c r="D31" i="2"/>
  <c r="AT51" i="2"/>
  <c r="P43" i="2" s="1"/>
  <c r="AR51" i="2"/>
  <c r="AQ51" i="2" s="1"/>
  <c r="AA51" i="2" s="1"/>
  <c r="D41" i="2"/>
  <c r="C41" i="2"/>
  <c r="E41" i="2"/>
  <c r="AT48" i="2"/>
  <c r="P37" i="2" s="1"/>
  <c r="AR48" i="2"/>
  <c r="AQ48" i="2" s="1"/>
  <c r="AA48" i="2" s="1"/>
  <c r="AT54" i="2"/>
  <c r="P49" i="2" s="1"/>
  <c r="AR54" i="2"/>
  <c r="AQ54" i="2" s="1"/>
  <c r="AA54" i="2" s="1"/>
  <c r="Q47" i="2"/>
  <c r="P47" i="2"/>
  <c r="O47" i="2"/>
  <c r="AR46" i="2"/>
  <c r="AQ46" i="2" s="1"/>
  <c r="AA46" i="2" s="1"/>
  <c r="AT46" i="2"/>
  <c r="D37" i="2" s="1"/>
  <c r="CO55" i="1" l="1"/>
  <c r="CG55" i="1"/>
  <c r="CO54" i="1"/>
  <c r="CG54" i="1"/>
  <c r="CO53" i="1"/>
  <c r="CG53" i="1"/>
  <c r="CO52" i="1"/>
  <c r="CG52" i="1"/>
  <c r="CO51" i="1"/>
  <c r="CG51" i="1"/>
  <c r="CO50" i="1"/>
  <c r="CG50" i="1"/>
  <c r="CO49" i="1"/>
  <c r="CG49" i="1"/>
  <c r="CO48" i="1"/>
  <c r="CG48" i="1"/>
  <c r="CO47" i="1"/>
  <c r="CG47" i="1"/>
  <c r="CO46" i="1"/>
  <c r="CG46" i="1"/>
  <c r="CO45" i="1"/>
  <c r="CG45" i="1"/>
  <c r="BY45" i="1"/>
  <c r="CO44" i="1"/>
  <c r="CG44" i="1"/>
  <c r="BY44" i="1"/>
  <c r="CO43" i="1"/>
  <c r="CG43" i="1"/>
  <c r="BY43" i="1"/>
  <c r="CO42" i="1"/>
  <c r="CG42" i="1"/>
  <c r="BY42" i="1"/>
  <c r="CO41" i="1"/>
  <c r="CG41" i="1"/>
  <c r="BY41" i="1"/>
  <c r="CO40" i="1"/>
  <c r="CG40" i="1"/>
  <c r="BY40" i="1"/>
  <c r="CO39" i="1"/>
  <c r="CG39" i="1"/>
  <c r="BY39" i="1"/>
  <c r="CO38" i="1"/>
  <c r="CG38" i="1"/>
  <c r="BY38" i="1"/>
  <c r="CO37" i="1"/>
  <c r="CG37" i="1"/>
  <c r="BY37" i="1"/>
  <c r="CO36" i="1"/>
  <c r="CG36" i="1"/>
  <c r="BY36" i="1"/>
  <c r="CO35" i="1"/>
  <c r="CG35" i="1"/>
  <c r="BY35" i="1"/>
  <c r="CO34" i="1"/>
  <c r="CG34" i="1"/>
  <c r="BY34" i="1"/>
  <c r="CO33" i="1"/>
  <c r="CG33" i="1"/>
  <c r="BY33" i="1"/>
  <c r="CO32" i="1"/>
  <c r="CG32" i="1"/>
  <c r="BY32" i="1"/>
  <c r="CO31" i="1"/>
  <c r="CG31" i="1"/>
  <c r="BY31" i="1"/>
  <c r="CO30" i="1"/>
  <c r="CG30" i="1"/>
  <c r="BY30" i="1"/>
  <c r="CO29" i="1"/>
  <c r="CG29" i="1"/>
  <c r="BY29" i="1"/>
  <c r="CO28" i="1"/>
  <c r="CG28" i="1"/>
  <c r="BY28" i="1"/>
  <c r="CO27" i="1"/>
  <c r="CG27" i="1"/>
  <c r="BY27" i="1"/>
  <c r="CO26" i="1"/>
  <c r="CG26" i="1"/>
  <c r="BY26" i="1"/>
  <c r="CO25" i="1"/>
  <c r="CG25" i="1"/>
  <c r="BY25" i="1"/>
  <c r="CO24" i="1"/>
  <c r="CG24" i="1"/>
  <c r="BY24" i="1"/>
  <c r="CO23" i="1"/>
  <c r="CG23" i="1"/>
  <c r="BY23" i="1"/>
  <c r="CO22" i="1"/>
  <c r="CG22" i="1"/>
  <c r="BY22" i="1"/>
  <c r="CO21" i="1"/>
  <c r="CG21" i="1"/>
  <c r="BY21" i="1"/>
  <c r="CO20" i="1"/>
  <c r="CG20" i="1"/>
  <c r="BY20" i="1"/>
  <c r="CO19" i="1"/>
  <c r="CG19" i="1"/>
  <c r="BY19" i="1"/>
  <c r="CO18" i="1"/>
  <c r="CG18" i="1"/>
  <c r="BY18" i="1"/>
  <c r="CO17" i="1"/>
  <c r="CG17" i="1"/>
  <c r="BY17" i="1"/>
  <c r="CO16" i="1"/>
  <c r="CG16" i="1"/>
  <c r="BY16" i="1"/>
  <c r="CO15" i="1"/>
  <c r="CG15" i="1"/>
  <c r="BY15" i="1"/>
  <c r="CO14" i="1"/>
  <c r="CG14" i="1"/>
  <c r="BY14" i="1"/>
  <c r="CO13" i="1"/>
  <c r="CG13" i="1"/>
  <c r="BY13" i="1"/>
  <c r="CO12" i="1"/>
  <c r="CG12" i="1"/>
  <c r="BY12" i="1"/>
  <c r="CO11" i="1"/>
  <c r="CG11" i="1"/>
  <c r="BY11" i="1"/>
  <c r="CO10" i="1"/>
  <c r="CG10" i="1"/>
  <c r="BY10" i="1"/>
  <c r="CO9" i="1"/>
  <c r="CG9" i="1"/>
  <c r="BY9" i="1"/>
  <c r="CO8" i="1"/>
  <c r="CG8" i="1"/>
  <c r="BY8" i="1"/>
  <c r="CO7" i="1"/>
  <c r="CG7" i="1"/>
  <c r="BY7" i="1"/>
  <c r="CO6" i="1"/>
  <c r="CG6" i="1"/>
  <c r="BY6" i="1"/>
  <c r="CO5" i="1"/>
  <c r="CG5" i="1"/>
  <c r="BY5" i="1"/>
  <c r="CO4" i="1"/>
  <c r="CG4" i="1"/>
  <c r="BY4" i="1"/>
  <c r="CO3" i="1"/>
  <c r="CG3" i="1"/>
  <c r="BY3" i="1"/>
  <c r="CO2" i="1"/>
  <c r="CG2" i="1"/>
  <c r="BY2" i="1"/>
  <c r="CO1" i="1"/>
  <c r="CG1" i="1"/>
  <c r="BY1" i="1"/>
  <c r="CH3" i="1" l="1"/>
  <c r="BZ2" i="1"/>
  <c r="CP4" i="1"/>
  <c r="CP8" i="1"/>
  <c r="CH11" i="1"/>
  <c r="CP16" i="1"/>
  <c r="CP20" i="1"/>
  <c r="CH23" i="1"/>
  <c r="CH27" i="1"/>
  <c r="CH31" i="1"/>
  <c r="CP36" i="1"/>
  <c r="BZ38" i="1"/>
  <c r="CH43" i="1"/>
  <c r="CH48" i="1"/>
  <c r="CH54" i="1"/>
  <c r="BZ1" i="1"/>
  <c r="CH2" i="1"/>
  <c r="CP3" i="1"/>
  <c r="BZ5" i="1"/>
  <c r="CH6" i="1"/>
  <c r="CP7" i="1"/>
  <c r="BZ9" i="1"/>
  <c r="CH10" i="1"/>
  <c r="CP11" i="1"/>
  <c r="BZ13" i="1"/>
  <c r="CH14" i="1"/>
  <c r="CP15" i="1"/>
  <c r="BZ17" i="1"/>
  <c r="CH18" i="1"/>
  <c r="CP19" i="1"/>
  <c r="BZ21" i="1"/>
  <c r="CH22" i="1"/>
  <c r="CP23" i="1"/>
  <c r="BZ25" i="1"/>
  <c r="CH26" i="1"/>
  <c r="CP27" i="1"/>
  <c r="BZ29" i="1"/>
  <c r="CH30" i="1"/>
  <c r="CP31" i="1"/>
  <c r="BZ33" i="1"/>
  <c r="CH34" i="1"/>
  <c r="CP35" i="1"/>
  <c r="BZ37" i="1"/>
  <c r="CH38" i="1"/>
  <c r="CP39" i="1"/>
  <c r="BZ41" i="1"/>
  <c r="CH42" i="1"/>
  <c r="CP43" i="1"/>
  <c r="BZ45" i="1"/>
  <c r="CP46" i="1"/>
  <c r="CP48" i="1"/>
  <c r="CP50" i="1"/>
  <c r="CP52" i="1"/>
  <c r="CP54" i="1"/>
  <c r="CH7" i="1"/>
  <c r="CP12" i="1"/>
  <c r="BZ14" i="1"/>
  <c r="BZ18" i="1"/>
  <c r="BZ22" i="1"/>
  <c r="BZ26" i="1"/>
  <c r="BZ30" i="1"/>
  <c r="BZ34" i="1"/>
  <c r="CP40" i="1"/>
  <c r="CP44" i="1"/>
  <c r="CH50" i="1"/>
  <c r="CH1" i="1"/>
  <c r="CP2" i="1"/>
  <c r="BZ4" i="1"/>
  <c r="CH5" i="1"/>
  <c r="CP6" i="1"/>
  <c r="BZ8" i="1"/>
  <c r="CH9" i="1"/>
  <c r="CP10" i="1"/>
  <c r="BZ12" i="1"/>
  <c r="CH13" i="1"/>
  <c r="CP14" i="1"/>
  <c r="BZ16" i="1"/>
  <c r="CH17" i="1"/>
  <c r="CP18" i="1"/>
  <c r="BZ20" i="1"/>
  <c r="CH21" i="1"/>
  <c r="CP22" i="1"/>
  <c r="BZ24" i="1"/>
  <c r="CH25" i="1"/>
  <c r="CP26" i="1"/>
  <c r="BZ28" i="1"/>
  <c r="CH29" i="1"/>
  <c r="CP30" i="1"/>
  <c r="BZ32" i="1"/>
  <c r="CH33" i="1"/>
  <c r="CP34" i="1"/>
  <c r="BZ36" i="1"/>
  <c r="CH37" i="1"/>
  <c r="CP38" i="1"/>
  <c r="BZ40" i="1"/>
  <c r="CH41" i="1"/>
  <c r="CP42" i="1"/>
  <c r="BZ44" i="1"/>
  <c r="CH45" i="1"/>
  <c r="CH47" i="1"/>
  <c r="CH49" i="1"/>
  <c r="CH51" i="1"/>
  <c r="CH53" i="1"/>
  <c r="CH55" i="1"/>
  <c r="BZ6" i="1"/>
  <c r="BZ10" i="1"/>
  <c r="CH15" i="1"/>
  <c r="CH19" i="1"/>
  <c r="CP24" i="1"/>
  <c r="CP28" i="1"/>
  <c r="CP32" i="1"/>
  <c r="CH35" i="1"/>
  <c r="CH39" i="1"/>
  <c r="BZ42" i="1"/>
  <c r="CH46" i="1"/>
  <c r="CH52" i="1"/>
  <c r="CP1" i="1"/>
  <c r="BZ3" i="1"/>
  <c r="CH4" i="1"/>
  <c r="CP5" i="1"/>
  <c r="BZ7" i="1"/>
  <c r="CH8" i="1"/>
  <c r="CP9" i="1"/>
  <c r="BZ11" i="1"/>
  <c r="CH12" i="1"/>
  <c r="CP13" i="1"/>
  <c r="BZ15" i="1"/>
  <c r="CH16" i="1"/>
  <c r="CP17" i="1"/>
  <c r="BZ19" i="1"/>
  <c r="CH20" i="1"/>
  <c r="CP21" i="1"/>
  <c r="BZ23" i="1"/>
  <c r="CH24" i="1"/>
  <c r="CP25" i="1"/>
  <c r="BZ27" i="1"/>
  <c r="CH28" i="1"/>
  <c r="CP29" i="1"/>
  <c r="BZ31" i="1"/>
  <c r="CH32" i="1"/>
  <c r="CP33" i="1"/>
  <c r="BZ35" i="1"/>
  <c r="CH36" i="1"/>
  <c r="CP37" i="1"/>
  <c r="BZ39" i="1"/>
  <c r="CH40" i="1"/>
  <c r="CP41" i="1"/>
  <c r="BZ43" i="1"/>
  <c r="CH44" i="1"/>
  <c r="CP45" i="1"/>
  <c r="CP47" i="1"/>
  <c r="CP49" i="1"/>
  <c r="CP51" i="1"/>
  <c r="CP53" i="1"/>
  <c r="CP55" i="1"/>
  <c r="AL40" i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M50" i="1" l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BR50" i="1" s="1"/>
  <c r="AZ50" i="1" s="1"/>
  <c r="AF39" i="1"/>
  <c r="BQ53" i="1" s="1"/>
  <c r="BR53" i="1" s="1"/>
  <c r="AF33" i="1"/>
  <c r="BQ47" i="1" s="1"/>
  <c r="BR47" i="1" s="1"/>
  <c r="AF32" i="1"/>
  <c r="BQ46" i="1" s="1"/>
  <c r="BR45" i="1"/>
  <c r="AJ45" i="1" s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O45" i="1" l="1"/>
  <c r="BH45" i="1" s="1"/>
  <c r="AZ45" i="1"/>
  <c r="BR46" i="1"/>
  <c r="AJ46" i="1" s="1"/>
  <c r="AZ53" i="1"/>
  <c r="BO53" i="1"/>
  <c r="BH53" i="1" s="1"/>
  <c r="AJ53" i="1"/>
  <c r="AZ46" i="1"/>
  <c r="AJ49" i="1"/>
  <c r="AZ49" i="1"/>
  <c r="AJ47" i="1"/>
  <c r="AZ47" i="1"/>
  <c r="AJ51" i="1"/>
  <c r="AZ51" i="1"/>
  <c r="BN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I51" i="1"/>
  <c r="BD51" i="1"/>
  <c r="AJ52" i="1"/>
  <c r="AZ52" i="1"/>
  <c r="BI53" i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N53" i="1" l="1"/>
  <c r="K50" i="1" s="1"/>
  <c r="BF45" i="1"/>
  <c r="BF53" i="1"/>
  <c r="BC45" i="1"/>
  <c r="AW45" i="1" s="1"/>
  <c r="AU45" i="1" s="1"/>
  <c r="AB53" i="1"/>
  <c r="BN44" i="1"/>
  <c r="BF44" i="1"/>
  <c r="BN50" i="1"/>
  <c r="BF50" i="1"/>
  <c r="BN49" i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BN46" i="1"/>
  <c r="BF46" i="1"/>
  <c r="AV54" i="1"/>
  <c r="BE54" i="1"/>
  <c r="BE53" i="1"/>
  <c r="BC53" i="1" s="1"/>
  <c r="AV53" i="1"/>
  <c r="AV46" i="1"/>
  <c r="BE46" i="1"/>
  <c r="BN51" i="1"/>
  <c r="BF51" i="1"/>
  <c r="AV52" i="1"/>
  <c r="BE52" i="1"/>
  <c r="BN47" i="1"/>
  <c r="BF47" i="1"/>
  <c r="BN52" i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A45" i="1" l="1"/>
  <c r="AY45" i="1" s="1"/>
  <c r="AT45" i="1" s="1"/>
  <c r="Q44" i="1"/>
  <c r="K32" i="1"/>
  <c r="BC54" i="1"/>
  <c r="BA54" i="1" s="1"/>
  <c r="AY54" i="1" s="1"/>
  <c r="AS45" i="1"/>
  <c r="K38" i="1"/>
  <c r="BC50" i="1"/>
  <c r="BA50" i="1" s="1"/>
  <c r="AY50" i="1" s="1"/>
  <c r="E38" i="1"/>
  <c r="E44" i="1"/>
  <c r="BC47" i="1"/>
  <c r="AS47" i="1" s="1"/>
  <c r="E50" i="1"/>
  <c r="AS53" i="1"/>
  <c r="BA53" i="1"/>
  <c r="AY53" i="1" s="1"/>
  <c r="AR53" i="1" s="1"/>
  <c r="AW53" i="1"/>
  <c r="AU53" i="1" s="1"/>
  <c r="BC51" i="1"/>
  <c r="AS51" i="1" s="1"/>
  <c r="BC49" i="1"/>
  <c r="AS49" i="1" s="1"/>
  <c r="BC44" i="1"/>
  <c r="AS44" i="1" s="1"/>
  <c r="K44" i="1"/>
  <c r="BC46" i="1"/>
  <c r="AW46" i="1" s="1"/>
  <c r="AU46" i="1" s="1"/>
  <c r="BC48" i="1"/>
  <c r="AW48" i="1" s="1"/>
  <c r="AU48" i="1" s="1"/>
  <c r="BF43" i="1"/>
  <c r="BA52" i="1"/>
  <c r="AY52" i="1" s="1"/>
  <c r="AW52" i="1"/>
  <c r="AU52" i="1" s="1"/>
  <c r="AS52" i="1"/>
  <c r="AL43" i="1"/>
  <c r="AI43" i="1" s="1"/>
  <c r="AV43" i="1"/>
  <c r="BE43" i="1"/>
  <c r="C33" i="1"/>
  <c r="AR33" i="1" s="1"/>
  <c r="P32" i="1"/>
  <c r="AH47" i="1"/>
  <c r="AH44" i="1"/>
  <c r="AH48" i="1"/>
  <c r="AH46" i="1"/>
  <c r="J50" i="1"/>
  <c r="E32" i="1"/>
  <c r="AT32" i="1"/>
  <c r="AH49" i="1"/>
  <c r="AH54" i="1"/>
  <c r="AH51" i="1"/>
  <c r="AH50" i="1"/>
  <c r="AH45" i="1"/>
  <c r="AH53" i="1"/>
  <c r="AH52" i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R45" i="1" l="1"/>
  <c r="AS54" i="1"/>
  <c r="AW47" i="1"/>
  <c r="AU47" i="1" s="1"/>
  <c r="AW54" i="1"/>
  <c r="AU54" i="1" s="1"/>
  <c r="AT54" i="1" s="1"/>
  <c r="AQ45" i="1"/>
  <c r="AA45" i="1" s="1"/>
  <c r="AS50" i="1"/>
  <c r="AW50" i="1"/>
  <c r="AU50" i="1" s="1"/>
  <c r="AT50" i="1" s="1"/>
  <c r="AQ53" i="1"/>
  <c r="AA53" i="1" s="1"/>
  <c r="BA47" i="1"/>
  <c r="AY47" i="1" s="1"/>
  <c r="AW51" i="1"/>
  <c r="AU51" i="1" s="1"/>
  <c r="BA48" i="1"/>
  <c r="AY48" i="1" s="1"/>
  <c r="AR48" i="1" s="1"/>
  <c r="J32" i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S46" i="1"/>
  <c r="BA46" i="1"/>
  <c r="AY46" i="1" s="1"/>
  <c r="AR46" i="1" s="1"/>
  <c r="BA49" i="1"/>
  <c r="AY49" i="1" s="1"/>
  <c r="AW49" i="1"/>
  <c r="AU49" i="1" s="1"/>
  <c r="AT53" i="1"/>
  <c r="D38" i="1"/>
  <c r="Z43" i="1"/>
  <c r="AH43" i="1"/>
  <c r="AR32" i="1" s="1"/>
  <c r="AR52" i="1"/>
  <c r="AQ52" i="1" s="1"/>
  <c r="AT52" i="1"/>
  <c r="AR50" i="1"/>
  <c r="BC43" i="1"/>
  <c r="AR54" i="1"/>
  <c r="AQ54" i="1" s="1"/>
  <c r="I38" i="1"/>
  <c r="O44" i="1"/>
  <c r="O38" i="1"/>
  <c r="O32" i="1"/>
  <c r="I32" i="1"/>
  <c r="O50" i="1"/>
  <c r="C38" i="1"/>
  <c r="P38" i="1"/>
  <c r="P50" i="1"/>
  <c r="P44" i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T47" i="1" l="1"/>
  <c r="AQ50" i="1"/>
  <c r="AR47" i="1"/>
  <c r="AQ47" i="1" s="1"/>
  <c r="AA47" i="1" s="1"/>
  <c r="AT51" i="1"/>
  <c r="AT48" i="1"/>
  <c r="AQ48" i="1"/>
  <c r="AA48" i="1" s="1"/>
  <c r="AT44" i="1"/>
  <c r="AT49" i="1"/>
  <c r="AR49" i="1"/>
  <c r="AQ49" i="1" s="1"/>
  <c r="AA49" i="1" s="1"/>
  <c r="AQ46" i="1"/>
  <c r="AA46" i="1" s="1"/>
  <c r="AT46" i="1"/>
  <c r="C32" i="1"/>
  <c r="AW43" i="1"/>
  <c r="AU43" i="1" s="1"/>
  <c r="AS43" i="1"/>
  <c r="BA43" i="1"/>
  <c r="AY43" i="1" s="1"/>
  <c r="P31" i="1"/>
  <c r="D32" i="1"/>
  <c r="J49" i="1"/>
  <c r="AA50" i="1"/>
  <c r="AA54" i="1"/>
  <c r="AA51" i="1"/>
  <c r="AA52" i="1"/>
  <c r="AS32" i="1"/>
  <c r="J31" i="1" l="1"/>
  <c r="D43" i="1"/>
  <c r="D37" i="1"/>
  <c r="AT43" i="1"/>
  <c r="AR43" i="1"/>
  <c r="AQ43" i="1" s="1"/>
  <c r="AA43" i="1" s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<sst xmlns="http://schemas.openxmlformats.org/spreadsheetml/2006/main" count="1985" uniqueCount="434">
  <si>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</si>
  <si>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</si>
  <si>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</si>
  <si>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</si>
  <si>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</si>
  <si>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</si>
  <si>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</si>
  <si>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</si>
  <si>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</si>
  <si>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</si>
  <si>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</si>
  <si>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</si>
  <si>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</si>
  <si>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</si>
  <si>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</si>
  <si>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</si>
  <si>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</si>
  <si>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</si>
  <si>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</si>
  <si>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</si>
  <si>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</si>
  <si>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</si>
  <si>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</si>
  <si>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</si>
  <si>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</si>
  <si>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</si>
  <si>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</si>
  <si>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</si>
  <si>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</si>
  <si>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</si>
  <si>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</si>
  <si>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</si>
  <si>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</si>
  <si>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</si>
  <si>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</si>
  <si>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</si>
  <si>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</si>
  <si>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</si>
  <si>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</si>
  <si>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</si>
  <si>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</si>
  <si>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</si>
  <si>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</si>
  <si>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</si>
  <si>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</si>
  <si>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</si>
  <si>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</si>
  <si>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</si>
  <si>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</si>
  <si>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</si>
  <si>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</si>
  <si>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</si>
  <si>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</si>
  <si>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</si>
  <si>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</si>
  <si>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</si>
  <si>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</si>
  <si>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</si>
  <si>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</si>
  <si>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</si>
  <si>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</si>
  <si>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</si>
  <si>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</si>
  <si>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</si>
  <si>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</si>
  <si>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</si>
  <si>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</si>
  <si>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</si>
  <si>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</si>
  <si>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</si>
  <si>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</si>
  <si>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</si>
  <si>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</si>
  <si>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</si>
  <si>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</si>
  <si>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</si>
  <si>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</si>
  <si>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</si>
  <si>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</si>
  <si>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</si>
  <si>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</si>
  <si>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</si>
  <si>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</si>
  <si>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</si>
  <si>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</si>
  <si>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</si>
  <si>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</si>
  <si>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</si>
  <si>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</si>
  <si>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</si>
  <si>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</si>
  <si>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</si>
  <si>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</si>
  <si>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</si>
  <si>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</si>
  <si>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</si>
  <si>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</si>
  <si>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</si>
  <si>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</si>
  <si>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</si>
  <si>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３けた－３けたノーマル </t>
    </r>
    <r>
      <rPr>
        <b/>
        <sz val="36"/>
        <color rgb="FFFF0000"/>
        <rFont val="UD デジタル 教科書体 N-R"/>
        <family val="1"/>
        <charset val="128"/>
      </rPr>
      <t>くり下がりなし</t>
    </r>
    <rPh sb="2" eb="3">
      <t>ザン</t>
    </rPh>
    <rPh sb="3" eb="5">
      <t>ヒッサン</t>
    </rPh>
    <rPh sb="19" eb="20">
      <t>サ</t>
    </rPh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</si>
  <si>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３けた－３けたノーマル </t>
    </r>
    <r>
      <rPr>
        <b/>
        <sz val="36"/>
        <color rgb="FFFF0000"/>
        <rFont val="UD デジタル 教科書体 N-R"/>
        <family val="1"/>
        <charset val="128"/>
      </rPr>
      <t>一位・十位くり下がり</t>
    </r>
    <rPh sb="2" eb="3">
      <t>ザン</t>
    </rPh>
    <rPh sb="3" eb="5">
      <t>ヒッサン</t>
    </rPh>
    <rPh sb="17" eb="19">
      <t>イチイ</t>
    </rPh>
    <rPh sb="20" eb="22">
      <t>ジュウイ</t>
    </rPh>
    <rPh sb="24" eb="25">
      <t>サ</t>
    </rPh>
    <phoneticPr fontId="1"/>
  </si>
  <si>
    <t>①</t>
    <phoneticPr fontId="1"/>
  </si>
  <si>
    <t>①</t>
    <phoneticPr fontId="1"/>
  </si>
  <si>
    <t>－</t>
    <phoneticPr fontId="1"/>
  </si>
  <si>
    <t>＝</t>
    <phoneticPr fontId="1"/>
  </si>
  <si>
    <t>①</t>
    <phoneticPr fontId="1"/>
  </si>
  <si>
    <t>＝</t>
    <phoneticPr fontId="1"/>
  </si>
  <si>
    <t>②</t>
    <phoneticPr fontId="1"/>
  </si>
  <si>
    <t>②</t>
    <phoneticPr fontId="1"/>
  </si>
  <si>
    <t>＝</t>
    <phoneticPr fontId="1"/>
  </si>
  <si>
    <t>③</t>
    <phoneticPr fontId="1"/>
  </si>
  <si>
    <t>③</t>
    <phoneticPr fontId="1"/>
  </si>
  <si>
    <t>－</t>
    <phoneticPr fontId="1"/>
  </si>
  <si>
    <t>④</t>
    <phoneticPr fontId="1"/>
  </si>
  <si>
    <t>④</t>
    <phoneticPr fontId="1"/>
  </si>
  <si>
    <t>－</t>
    <phoneticPr fontId="1"/>
  </si>
  <si>
    <t>＝</t>
    <phoneticPr fontId="1"/>
  </si>
  <si>
    <t>⑤</t>
    <phoneticPr fontId="1"/>
  </si>
  <si>
    <t>⑥</t>
    <phoneticPr fontId="1"/>
  </si>
  <si>
    <t>⑥</t>
    <phoneticPr fontId="1"/>
  </si>
  <si>
    <t>⑥</t>
    <phoneticPr fontId="1"/>
  </si>
  <si>
    <t>－</t>
    <phoneticPr fontId="1"/>
  </si>
  <si>
    <t>＝</t>
    <phoneticPr fontId="1"/>
  </si>
  <si>
    <t>⑦</t>
    <phoneticPr fontId="1"/>
  </si>
  <si>
    <t>⑦</t>
    <phoneticPr fontId="1"/>
  </si>
  <si>
    <t>⑦</t>
    <phoneticPr fontId="1"/>
  </si>
  <si>
    <t>＝</t>
    <phoneticPr fontId="1"/>
  </si>
  <si>
    <t>⑧</t>
    <phoneticPr fontId="1"/>
  </si>
  <si>
    <t>⑧</t>
    <phoneticPr fontId="1"/>
  </si>
  <si>
    <t>⑧</t>
    <phoneticPr fontId="1"/>
  </si>
  <si>
    <t>⑨</t>
    <phoneticPr fontId="1"/>
  </si>
  <si>
    <t>⑨</t>
    <phoneticPr fontId="1"/>
  </si>
  <si>
    <t>－</t>
    <phoneticPr fontId="1"/>
  </si>
  <si>
    <t>＝</t>
    <phoneticPr fontId="1"/>
  </si>
  <si>
    <t>⑤</t>
    <phoneticPr fontId="1"/>
  </si>
  <si>
    <t>⑩</t>
    <phoneticPr fontId="1"/>
  </si>
  <si>
    <t>⑩</t>
    <phoneticPr fontId="1"/>
  </si>
  <si>
    <t>⑩</t>
    <phoneticPr fontId="1"/>
  </si>
  <si>
    <t>⑪</t>
    <phoneticPr fontId="1"/>
  </si>
  <si>
    <t>⑫</t>
    <phoneticPr fontId="1"/>
  </si>
  <si>
    <t>⑫</t>
    <phoneticPr fontId="1"/>
  </si>
  <si>
    <t>⑫</t>
    <phoneticPr fontId="1"/>
  </si>
  <si>
    <t>D</t>
    <phoneticPr fontId="1"/>
  </si>
  <si>
    <t>C</t>
    <phoneticPr fontId="1"/>
  </si>
  <si>
    <t>A</t>
    <phoneticPr fontId="1"/>
  </si>
  <si>
    <t>⑧</t>
    <phoneticPr fontId="1"/>
  </si>
  <si>
    <t>⑨</t>
    <phoneticPr fontId="1"/>
  </si>
  <si>
    <t>－</t>
    <phoneticPr fontId="1"/>
  </si>
  <si>
    <t>⑩</t>
    <phoneticPr fontId="1"/>
  </si>
  <si>
    <t>⑫</t>
    <phoneticPr fontId="1"/>
  </si>
  <si>
    <t>⑪</t>
    <phoneticPr fontId="1"/>
  </si>
  <si>
    <t>F</t>
    <phoneticPr fontId="1"/>
  </si>
  <si>
    <t>B</t>
    <phoneticPr fontId="1"/>
  </si>
  <si>
    <t>－</t>
    <phoneticPr fontId="1"/>
  </si>
  <si>
    <t>nono</t>
    <phoneticPr fontId="1"/>
  </si>
  <si>
    <t>indirect</t>
    <phoneticPr fontId="1"/>
  </si>
  <si>
    <t>indirect</t>
    <phoneticPr fontId="1"/>
  </si>
  <si>
    <t>E</t>
    <phoneticPr fontId="1"/>
  </si>
  <si>
    <t>C</t>
    <phoneticPr fontId="1"/>
  </si>
  <si>
    <t>B</t>
    <phoneticPr fontId="1"/>
  </si>
  <si>
    <t>D</t>
    <phoneticPr fontId="1"/>
  </si>
  <si>
    <t>Ｄ</t>
    <phoneticPr fontId="1"/>
  </si>
  <si>
    <t>D</t>
    <phoneticPr fontId="1"/>
  </si>
  <si>
    <t>D</t>
    <phoneticPr fontId="1"/>
  </si>
  <si>
    <t>C</t>
    <phoneticPr fontId="1"/>
  </si>
  <si>
    <t>A</t>
    <phoneticPr fontId="1"/>
  </si>
  <si>
    <t>A</t>
    <phoneticPr fontId="1"/>
  </si>
  <si>
    <t>iti</t>
    <phoneticPr fontId="1"/>
  </si>
  <si>
    <t>○</t>
    <phoneticPr fontId="1"/>
  </si>
  <si>
    <t>○</t>
    <phoneticPr fontId="1"/>
  </si>
  <si>
    <t>roku</t>
    <phoneticPr fontId="1"/>
  </si>
  <si>
    <t>○</t>
    <phoneticPr fontId="1"/>
  </si>
  <si>
    <t>siti</t>
    <phoneticPr fontId="1"/>
  </si>
  <si>
    <t>hati</t>
    <phoneticPr fontId="1"/>
  </si>
  <si>
    <t>juuni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</si>
  <si>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３けた－３けたノーマル </t>
    </r>
    <r>
      <rPr>
        <b/>
        <sz val="36"/>
        <color rgb="FFFF0000"/>
        <rFont val="UD デジタル 教科書体 N-R"/>
        <family val="1"/>
        <charset val="128"/>
      </rPr>
      <t>連続くり下がり</t>
    </r>
    <rPh sb="2" eb="3">
      <t>ザン</t>
    </rPh>
    <rPh sb="3" eb="5">
      <t>ヒッサン</t>
    </rPh>
    <rPh sb="17" eb="19">
      <t>レンゾク</t>
    </rPh>
    <rPh sb="21" eb="22">
      <t>サ</t>
    </rPh>
    <phoneticPr fontId="1"/>
  </si>
  <si>
    <t>②</t>
    <phoneticPr fontId="1"/>
  </si>
  <si>
    <t>＝</t>
    <phoneticPr fontId="1"/>
  </si>
  <si>
    <t>－</t>
    <phoneticPr fontId="1"/>
  </si>
  <si>
    <t>③</t>
    <phoneticPr fontId="1"/>
  </si>
  <si>
    <t>④</t>
    <phoneticPr fontId="1"/>
  </si>
  <si>
    <t>⑤</t>
    <phoneticPr fontId="1"/>
  </si>
  <si>
    <t>＝</t>
    <phoneticPr fontId="1"/>
  </si>
  <si>
    <t>⑥</t>
    <phoneticPr fontId="1"/>
  </si>
  <si>
    <t>＝</t>
    <phoneticPr fontId="1"/>
  </si>
  <si>
    <t>⑦</t>
    <phoneticPr fontId="1"/>
  </si>
  <si>
    <t>＝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</si>
  <si>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</si>
  <si>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</si>
  <si>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</si>
  <si>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</si>
  <si>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－</t>
    <phoneticPr fontId="1"/>
  </si>
  <si>
    <t>⑫</t>
    <phoneticPr fontId="1"/>
  </si>
  <si>
    <t>nono</t>
    <phoneticPr fontId="1"/>
  </si>
  <si>
    <t>E</t>
    <phoneticPr fontId="1"/>
  </si>
  <si>
    <t>C</t>
    <phoneticPr fontId="1"/>
  </si>
  <si>
    <t>B</t>
    <phoneticPr fontId="1"/>
  </si>
  <si>
    <t>iti</t>
    <phoneticPr fontId="1"/>
  </si>
  <si>
    <t>○</t>
    <phoneticPr fontId="1"/>
  </si>
  <si>
    <t>ku</t>
    <phoneticPr fontId="1"/>
  </si>
  <si>
    <t>○</t>
    <phoneticPr fontId="1"/>
  </si>
  <si>
    <t>juu</t>
    <phoneticPr fontId="1"/>
  </si>
  <si>
    <t>D
9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</si>
  <si>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３けた－３けたノーマル </t>
    </r>
    <r>
      <rPr>
        <b/>
        <sz val="36"/>
        <color rgb="FFFF0000"/>
        <rFont val="UD デジタル 教科書体 N-R"/>
        <family val="1"/>
        <charset val="128"/>
      </rPr>
      <t>ひかれる数十位０</t>
    </r>
    <rPh sb="2" eb="3">
      <t>ザン</t>
    </rPh>
    <rPh sb="3" eb="5">
      <t>ヒッサン</t>
    </rPh>
    <rPh sb="21" eb="22">
      <t>カズ</t>
    </rPh>
    <rPh sb="22" eb="24">
      <t>ジュウイ</t>
    </rPh>
    <phoneticPr fontId="1"/>
  </si>
  <si>
    <t>①</t>
    <phoneticPr fontId="1"/>
  </si>
  <si>
    <t>＝</t>
    <phoneticPr fontId="1"/>
  </si>
  <si>
    <t>－</t>
    <phoneticPr fontId="1"/>
  </si>
  <si>
    <t>③</t>
    <phoneticPr fontId="1"/>
  </si>
  <si>
    <t>－</t>
    <phoneticPr fontId="1"/>
  </si>
  <si>
    <t>④</t>
    <phoneticPr fontId="1"/>
  </si>
  <si>
    <t>④</t>
    <phoneticPr fontId="1"/>
  </si>
  <si>
    <t>－</t>
    <phoneticPr fontId="1"/>
  </si>
  <si>
    <t>⑤</t>
    <phoneticPr fontId="1"/>
  </si>
  <si>
    <t>＝</t>
    <phoneticPr fontId="1"/>
  </si>
  <si>
    <t>⑦</t>
    <phoneticPr fontId="1"/>
  </si>
  <si>
    <t>－</t>
    <phoneticPr fontId="1"/>
  </si>
  <si>
    <t>④</t>
    <phoneticPr fontId="1"/>
  </si>
  <si>
    <t>⑤</t>
    <phoneticPr fontId="1"/>
  </si>
  <si>
    <t>⑩</t>
    <phoneticPr fontId="1"/>
  </si>
  <si>
    <t>－</t>
    <phoneticPr fontId="1"/>
  </si>
  <si>
    <t>⑪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</si>
  <si>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</si>
  <si>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</si>
  <si>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</si>
  <si>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</si>
  <si>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t>①</t>
    <phoneticPr fontId="1"/>
  </si>
  <si>
    <t>②</t>
    <phoneticPr fontId="1"/>
  </si>
  <si>
    <t>－</t>
    <phoneticPr fontId="1"/>
  </si>
  <si>
    <t>－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</si>
  <si>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３けた－３けたノーマル </t>
    </r>
    <r>
      <rPr>
        <b/>
        <sz val="36"/>
        <color rgb="FFFF0000"/>
        <rFont val="UD デジタル 教科書体 N-R"/>
        <family val="1"/>
        <charset val="128"/>
      </rPr>
      <t>何00－３けた</t>
    </r>
    <rPh sb="2" eb="3">
      <t>ザン</t>
    </rPh>
    <rPh sb="3" eb="5">
      <t>ヒッサン</t>
    </rPh>
    <rPh sb="17" eb="18">
      <t>ナニ</t>
    </rPh>
    <phoneticPr fontId="1"/>
  </si>
  <si>
    <t>①</t>
    <phoneticPr fontId="1"/>
  </si>
  <si>
    <t>⑥</t>
    <phoneticPr fontId="1"/>
  </si>
  <si>
    <t>⑫</t>
    <phoneticPr fontId="1"/>
  </si>
  <si>
    <t>C</t>
    <phoneticPr fontId="1"/>
  </si>
  <si>
    <t>A</t>
    <phoneticPr fontId="1"/>
  </si>
  <si>
    <t>⑧</t>
    <phoneticPr fontId="1"/>
  </si>
  <si>
    <t>⑥</t>
    <phoneticPr fontId="1"/>
  </si>
  <si>
    <t>⑦</t>
    <phoneticPr fontId="1"/>
  </si>
  <si>
    <t>－</t>
    <phoneticPr fontId="1"/>
  </si>
  <si>
    <t>C</t>
    <phoneticPr fontId="1"/>
  </si>
  <si>
    <t>E</t>
    <phoneticPr fontId="1"/>
  </si>
  <si>
    <t>D</t>
    <phoneticPr fontId="1"/>
  </si>
  <si>
    <t>B</t>
    <phoneticPr fontId="1"/>
  </si>
  <si>
    <t>A</t>
    <phoneticPr fontId="1"/>
  </si>
  <si>
    <t>○</t>
    <phoneticPr fontId="1"/>
  </si>
  <si>
    <t>C
B
-1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</si>
  <si>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３けたノーマル </t>
    </r>
    <r>
      <rPr>
        <b/>
        <sz val="36"/>
        <color rgb="FFFF0000"/>
        <rFont val="UD デジタル 教科書体 N-R"/>
        <family val="1"/>
        <charset val="128"/>
      </rPr>
      <t>1000－Ｘ</t>
    </r>
    <rPh sb="2" eb="3">
      <t>ザン</t>
    </rPh>
    <rPh sb="3" eb="5">
      <t>ヒッサン</t>
    </rPh>
    <phoneticPr fontId="1"/>
  </si>
  <si>
    <t>千</t>
    <rPh sb="0" eb="1">
      <t>セン</t>
    </rPh>
    <phoneticPr fontId="1"/>
  </si>
  <si>
    <t>＝</t>
    <phoneticPr fontId="1"/>
  </si>
  <si>
    <t>①</t>
    <phoneticPr fontId="35"/>
  </si>
  <si>
    <t>②</t>
    <phoneticPr fontId="35"/>
  </si>
  <si>
    <t>③</t>
    <phoneticPr fontId="35"/>
  </si>
  <si>
    <t>③</t>
    <phoneticPr fontId="1"/>
  </si>
  <si>
    <t>④</t>
    <phoneticPr fontId="1"/>
  </si>
  <si>
    <t>④</t>
    <phoneticPr fontId="1"/>
  </si>
  <si>
    <t>－</t>
    <phoneticPr fontId="35"/>
  </si>
  <si>
    <t>－</t>
    <phoneticPr fontId="35"/>
  </si>
  <si>
    <t>⑥</t>
    <phoneticPr fontId="1"/>
  </si>
  <si>
    <t>＝</t>
    <phoneticPr fontId="1"/>
  </si>
  <si>
    <t>⑦</t>
    <phoneticPr fontId="1"/>
  </si>
  <si>
    <t>⑦</t>
    <phoneticPr fontId="1"/>
  </si>
  <si>
    <t>－</t>
    <phoneticPr fontId="1"/>
  </si>
  <si>
    <t>④</t>
    <phoneticPr fontId="35"/>
  </si>
  <si>
    <t>⑤</t>
    <phoneticPr fontId="35"/>
  </si>
  <si>
    <t>⑥</t>
    <phoneticPr fontId="35"/>
  </si>
  <si>
    <t>⑨</t>
    <phoneticPr fontId="1"/>
  </si>
  <si>
    <t>＝</t>
    <phoneticPr fontId="1"/>
  </si>
  <si>
    <t>⑩</t>
    <phoneticPr fontId="1"/>
  </si>
  <si>
    <t>－</t>
    <phoneticPr fontId="1"/>
  </si>
  <si>
    <t>⑪</t>
    <phoneticPr fontId="1"/>
  </si>
  <si>
    <t>－</t>
    <phoneticPr fontId="1"/>
  </si>
  <si>
    <t>数値</t>
    <rPh sb="0" eb="2">
      <t>スウチ</t>
    </rPh>
    <phoneticPr fontId="35"/>
  </si>
  <si>
    <t>I</t>
    <phoneticPr fontId="1"/>
  </si>
  <si>
    <t>G</t>
    <phoneticPr fontId="1"/>
  </si>
  <si>
    <t>I</t>
    <phoneticPr fontId="1"/>
  </si>
  <si>
    <t>G</t>
    <phoneticPr fontId="1"/>
  </si>
  <si>
    <t>F</t>
    <phoneticPr fontId="1"/>
  </si>
  <si>
    <t>D</t>
    <phoneticPr fontId="1"/>
  </si>
  <si>
    <t>⑦</t>
    <phoneticPr fontId="35"/>
  </si>
  <si>
    <t>⑧</t>
    <phoneticPr fontId="35"/>
  </si>
  <si>
    <t>⑨</t>
    <phoneticPr fontId="35"/>
  </si>
  <si>
    <t>①</t>
    <phoneticPr fontId="1"/>
  </si>
  <si>
    <t>⓪</t>
    <phoneticPr fontId="1"/>
  </si>
  <si>
    <t>②</t>
    <phoneticPr fontId="1"/>
  </si>
  <si>
    <t>②</t>
    <phoneticPr fontId="1"/>
  </si>
  <si>
    <t>－</t>
    <phoneticPr fontId="35"/>
  </si>
  <si>
    <t>④</t>
    <phoneticPr fontId="1"/>
  </si>
  <si>
    <t>④</t>
    <phoneticPr fontId="1"/>
  </si>
  <si>
    <t>⑤</t>
    <phoneticPr fontId="1"/>
  </si>
  <si>
    <t>⑤</t>
    <phoneticPr fontId="1"/>
  </si>
  <si>
    <t>○</t>
    <phoneticPr fontId="1"/>
  </si>
  <si>
    <t>⑩</t>
    <phoneticPr fontId="35"/>
  </si>
  <si>
    <t>⑪</t>
    <phoneticPr fontId="35"/>
  </si>
  <si>
    <t>⑫</t>
    <phoneticPr fontId="35"/>
  </si>
  <si>
    <t>⑥</t>
    <phoneticPr fontId="1"/>
  </si>
  <si>
    <t>⑧</t>
    <phoneticPr fontId="1"/>
  </si>
  <si>
    <t>⑨</t>
    <phoneticPr fontId="1"/>
  </si>
  <si>
    <t>○</t>
    <phoneticPr fontId="1"/>
  </si>
  <si>
    <t>⑨</t>
    <phoneticPr fontId="1"/>
  </si>
  <si>
    <t>⑪</t>
    <phoneticPr fontId="1"/>
  </si>
  <si>
    <t>⑫</t>
    <phoneticPr fontId="1"/>
  </si>
  <si>
    <t>C</t>
    <phoneticPr fontId="1"/>
  </si>
  <si>
    <t>H</t>
    <phoneticPr fontId="1"/>
  </si>
  <si>
    <t>E</t>
    <phoneticPr fontId="1"/>
  </si>
  <si>
    <t>B</t>
    <phoneticPr fontId="1"/>
  </si>
  <si>
    <t>H</t>
    <phoneticPr fontId="35"/>
  </si>
  <si>
    <t>F</t>
    <phoneticPr fontId="35"/>
  </si>
  <si>
    <t>E</t>
    <phoneticPr fontId="35"/>
  </si>
  <si>
    <t>C</t>
    <phoneticPr fontId="35"/>
  </si>
  <si>
    <t>B</t>
    <phoneticPr fontId="35"/>
  </si>
  <si>
    <t>I</t>
    <phoneticPr fontId="35"/>
  </si>
  <si>
    <t>G</t>
    <phoneticPr fontId="35"/>
  </si>
  <si>
    <t>D</t>
    <phoneticPr fontId="35"/>
  </si>
  <si>
    <t>A</t>
    <phoneticPr fontId="35"/>
  </si>
  <si>
    <t>斜線</t>
    <rPh sb="0" eb="2">
      <t>シャセン</t>
    </rPh>
    <phoneticPr fontId="35"/>
  </si>
  <si>
    <t>H</t>
    <phoneticPr fontId="35"/>
  </si>
  <si>
    <t>B</t>
    <phoneticPr fontId="35"/>
  </si>
  <si>
    <t>OK</t>
    <phoneticPr fontId="35"/>
  </si>
  <si>
    <t>iti</t>
    <phoneticPr fontId="35"/>
  </si>
  <si>
    <t>①</t>
    <phoneticPr fontId="1"/>
  </si>
  <si>
    <t>NO</t>
    <phoneticPr fontId="35"/>
  </si>
  <si>
    <t>ni</t>
    <phoneticPr fontId="35"/>
  </si>
  <si>
    <t>①</t>
    <phoneticPr fontId="1"/>
  </si>
  <si>
    <t>san</t>
    <phoneticPr fontId="35"/>
  </si>
  <si>
    <t>si</t>
    <phoneticPr fontId="35"/>
  </si>
  <si>
    <t>go</t>
    <phoneticPr fontId="35"/>
  </si>
  <si>
    <t>roku</t>
    <phoneticPr fontId="35"/>
  </si>
  <si>
    <t>nana</t>
    <phoneticPr fontId="35"/>
  </si>
  <si>
    <t>⑥</t>
    <phoneticPr fontId="1"/>
  </si>
  <si>
    <t>hati</t>
    <phoneticPr fontId="35"/>
  </si>
  <si>
    <t>⑦</t>
    <phoneticPr fontId="1"/>
  </si>
  <si>
    <t>ku</t>
    <phoneticPr fontId="35"/>
  </si>
  <si>
    <t>①</t>
    <phoneticPr fontId="1"/>
  </si>
  <si>
    <t>⑧</t>
    <phoneticPr fontId="1"/>
  </si>
  <si>
    <t>○</t>
    <phoneticPr fontId="1"/>
  </si>
  <si>
    <t>ju</t>
    <phoneticPr fontId="35"/>
  </si>
  <si>
    <t>juiti</t>
    <phoneticPr fontId="35"/>
  </si>
  <si>
    <t>juni</t>
    <phoneticPr fontId="35"/>
  </si>
  <si>
    <t>H1</t>
    <phoneticPr fontId="1"/>
  </si>
  <si>
    <t>F2</t>
    <phoneticPr fontId="1"/>
  </si>
  <si>
    <t>F1</t>
    <phoneticPr fontId="1"/>
  </si>
  <si>
    <t>E1</t>
    <phoneticPr fontId="1"/>
  </si>
  <si>
    <t>C2</t>
    <phoneticPr fontId="1"/>
  </si>
  <si>
    <t>C1</t>
    <phoneticPr fontId="1"/>
  </si>
  <si>
    <t>B1</t>
    <phoneticPr fontId="1"/>
  </si>
  <si>
    <t>千位</t>
    <rPh sb="0" eb="1">
      <t>セン</t>
    </rPh>
    <rPh sb="1" eb="2">
      <t>イ</t>
    </rPh>
    <phoneticPr fontId="35"/>
  </si>
  <si>
    <t>I4</t>
    <phoneticPr fontId="1"/>
  </si>
  <si>
    <t>I3</t>
    <phoneticPr fontId="1"/>
  </si>
  <si>
    <t>I2</t>
    <phoneticPr fontId="1"/>
  </si>
  <si>
    <t>I1</t>
    <phoneticPr fontId="1"/>
  </si>
  <si>
    <t>百位</t>
    <rPh sb="0" eb="1">
      <t>ヒャク</t>
    </rPh>
    <rPh sb="1" eb="2">
      <t>イ</t>
    </rPh>
    <phoneticPr fontId="35"/>
  </si>
  <si>
    <t>G3</t>
    <phoneticPr fontId="1"/>
  </si>
  <si>
    <t>G2</t>
    <phoneticPr fontId="1"/>
  </si>
  <si>
    <t>G1</t>
    <phoneticPr fontId="1"/>
  </si>
  <si>
    <t>F4</t>
    <phoneticPr fontId="1"/>
  </si>
  <si>
    <t>F3</t>
    <phoneticPr fontId="1"/>
  </si>
  <si>
    <t>十位</t>
    <rPh sb="0" eb="2">
      <t>ジュウイ</t>
    </rPh>
    <phoneticPr fontId="35"/>
  </si>
  <si>
    <t>D3</t>
    <phoneticPr fontId="1"/>
  </si>
  <si>
    <t>D2</t>
    <phoneticPr fontId="1"/>
  </si>
  <si>
    <t>D1</t>
    <phoneticPr fontId="1"/>
  </si>
  <si>
    <t>C4</t>
    <phoneticPr fontId="1"/>
  </si>
  <si>
    <t>C3</t>
    <phoneticPr fontId="1"/>
  </si>
  <si>
    <t>数</t>
    <rPh sb="0" eb="1">
      <t>カズ</t>
    </rPh>
    <phoneticPr fontId="35"/>
  </si>
  <si>
    <t>ok</t>
    <phoneticPr fontId="35"/>
  </si>
  <si>
    <t>OK</t>
    <phoneticPr fontId="35"/>
  </si>
  <si>
    <t>Hyon</t>
    <phoneticPr fontId="35"/>
  </si>
  <si>
    <t>H斜線</t>
    <rPh sb="1" eb="3">
      <t>シャセン</t>
    </rPh>
    <phoneticPr fontId="1"/>
  </si>
  <si>
    <t>H0じゃない</t>
    <phoneticPr fontId="1"/>
  </si>
  <si>
    <t>千位くり下がり</t>
    <rPh sb="0" eb="1">
      <t>セン</t>
    </rPh>
    <rPh sb="1" eb="2">
      <t>イ</t>
    </rPh>
    <rPh sb="4" eb="5">
      <t>サ</t>
    </rPh>
    <phoneticPr fontId="1"/>
  </si>
  <si>
    <t>F斜線</t>
    <rPh sb="1" eb="3">
      <t>シャセン</t>
    </rPh>
    <phoneticPr fontId="1"/>
  </si>
  <si>
    <t>十位くり下がり</t>
    <rPh sb="0" eb="1">
      <t>ジュウ</t>
    </rPh>
    <rPh sb="1" eb="2">
      <t>イ</t>
    </rPh>
    <rPh sb="4" eb="5">
      <t>サ</t>
    </rPh>
    <phoneticPr fontId="1"/>
  </si>
  <si>
    <t>E0</t>
    <phoneticPr fontId="1"/>
  </si>
  <si>
    <t>百位くり下がり</t>
    <rPh sb="0" eb="1">
      <t>ヒャク</t>
    </rPh>
    <rPh sb="1" eb="2">
      <t>イ</t>
    </rPh>
    <rPh sb="4" eb="5">
      <t>サ</t>
    </rPh>
    <phoneticPr fontId="1"/>
  </si>
  <si>
    <t>E0じゃない</t>
    <phoneticPr fontId="1"/>
  </si>
  <si>
    <r>
      <rPr>
        <sz val="20"/>
        <color rgb="FFFF0000"/>
        <rFont val="UD デジタル 教科書体 N-R"/>
        <family val="1"/>
        <charset val="128"/>
      </rPr>
      <t>十</t>
    </r>
    <r>
      <rPr>
        <sz val="20"/>
        <rFont val="UD デジタル 教科書体 N-R"/>
        <family val="1"/>
        <charset val="128"/>
      </rPr>
      <t>位くり下がり</t>
    </r>
    <rPh sb="0" eb="1">
      <t>ジュウ</t>
    </rPh>
    <rPh sb="1" eb="2">
      <t>イ</t>
    </rPh>
    <rPh sb="4" eb="5">
      <t>サ</t>
    </rPh>
    <phoneticPr fontId="1"/>
  </si>
  <si>
    <t>C斜線</t>
    <rPh sb="1" eb="3">
      <t>シャセン</t>
    </rPh>
    <phoneticPr fontId="1"/>
  </si>
  <si>
    <t>一位くり下がり</t>
    <rPh sb="0" eb="1">
      <t>イチ</t>
    </rPh>
    <rPh sb="1" eb="2">
      <t>イ</t>
    </rPh>
    <rPh sb="4" eb="5">
      <t>サ</t>
    </rPh>
    <phoneticPr fontId="1"/>
  </si>
  <si>
    <t>B0</t>
    <phoneticPr fontId="1"/>
  </si>
  <si>
    <t>B0じゃない</t>
    <phoneticPr fontId="1"/>
  </si>
  <si>
    <t>J数値</t>
    <rPh sb="1" eb="3">
      <t>スウチ</t>
    </rPh>
    <phoneticPr fontId="1"/>
  </si>
  <si>
    <t>J数値万位くり下がり</t>
    <rPh sb="1" eb="3">
      <t>スウチ</t>
    </rPh>
    <rPh sb="3" eb="4">
      <t>マン</t>
    </rPh>
    <rPh sb="4" eb="5">
      <t>イ</t>
    </rPh>
    <rPh sb="7" eb="8">
      <t>サ</t>
    </rPh>
    <phoneticPr fontId="1"/>
  </si>
  <si>
    <t>I数値</t>
    <rPh sb="1" eb="3">
      <t>スウチ</t>
    </rPh>
    <phoneticPr fontId="1"/>
  </si>
  <si>
    <t>I千位くり下がり</t>
    <rPh sb="1" eb="2">
      <t>セン</t>
    </rPh>
    <rPh sb="2" eb="3">
      <t>イ</t>
    </rPh>
    <rPh sb="5" eb="6">
      <t>サ</t>
    </rPh>
    <phoneticPr fontId="1"/>
  </si>
  <si>
    <t>I数値百位くり下がり</t>
    <rPh sb="1" eb="3">
      <t>スウチ</t>
    </rPh>
    <rPh sb="3" eb="4">
      <t>ヒャク</t>
    </rPh>
    <rPh sb="4" eb="5">
      <t>イ</t>
    </rPh>
    <rPh sb="7" eb="8">
      <t>サ</t>
    </rPh>
    <phoneticPr fontId="1"/>
  </si>
  <si>
    <t>I数値 H0</t>
    <rPh sb="1" eb="3">
      <t>スウチ</t>
    </rPh>
    <phoneticPr fontId="1"/>
  </si>
  <si>
    <t>千位差０</t>
    <rPh sb="0" eb="1">
      <t>セン</t>
    </rPh>
    <rPh sb="1" eb="2">
      <t>イ</t>
    </rPh>
    <rPh sb="2" eb="3">
      <t>サ</t>
    </rPh>
    <phoneticPr fontId="35"/>
  </si>
  <si>
    <t>千位が０</t>
    <rPh sb="0" eb="1">
      <t>セン</t>
    </rPh>
    <rPh sb="1" eb="2">
      <t>イ</t>
    </rPh>
    <phoneticPr fontId="35"/>
  </si>
  <si>
    <t>G数値</t>
    <rPh sb="1" eb="3">
      <t>スウチ</t>
    </rPh>
    <phoneticPr fontId="1"/>
  </si>
  <si>
    <t>G数値千位くり下がり</t>
    <rPh sb="1" eb="3">
      <t>スウチ</t>
    </rPh>
    <rPh sb="3" eb="4">
      <t>セン</t>
    </rPh>
    <rPh sb="4" eb="5">
      <t>イ</t>
    </rPh>
    <rPh sb="7" eb="8">
      <t>サ</t>
    </rPh>
    <phoneticPr fontId="1"/>
  </si>
  <si>
    <t>E差0十位くり下がり</t>
    <rPh sb="1" eb="2">
      <t>サ</t>
    </rPh>
    <rPh sb="3" eb="4">
      <t>ト</t>
    </rPh>
    <rPh sb="4" eb="5">
      <t>イ</t>
    </rPh>
    <rPh sb="7" eb="8">
      <t>サ</t>
    </rPh>
    <phoneticPr fontId="1"/>
  </si>
  <si>
    <t>E0十位くり下がり</t>
    <rPh sb="2" eb="3">
      <t>ト</t>
    </rPh>
    <rPh sb="3" eb="4">
      <t>イ</t>
    </rPh>
    <rPh sb="6" eb="7">
      <t>サ</t>
    </rPh>
    <phoneticPr fontId="1"/>
  </si>
  <si>
    <t>F百位くり下がり</t>
    <rPh sb="1" eb="2">
      <t>ヒャク</t>
    </rPh>
    <rPh sb="2" eb="3">
      <t>イ</t>
    </rPh>
    <rPh sb="5" eb="6">
      <t>サ</t>
    </rPh>
    <phoneticPr fontId="1"/>
  </si>
  <si>
    <t>F数値十位くり下がり</t>
    <rPh sb="1" eb="3">
      <t>スウチ</t>
    </rPh>
    <rPh sb="3" eb="4">
      <t>ジュウ</t>
    </rPh>
    <rPh sb="4" eb="5">
      <t>イ</t>
    </rPh>
    <rPh sb="7" eb="8">
      <t>サ</t>
    </rPh>
    <phoneticPr fontId="1"/>
  </si>
  <si>
    <t>F数値 E0</t>
    <rPh sb="1" eb="3">
      <t>スウチ</t>
    </rPh>
    <phoneticPr fontId="1"/>
  </si>
  <si>
    <t>百位差０</t>
    <rPh sb="0" eb="1">
      <t>ヒャク</t>
    </rPh>
    <rPh sb="1" eb="2">
      <t>イ</t>
    </rPh>
    <rPh sb="2" eb="3">
      <t>サ</t>
    </rPh>
    <phoneticPr fontId="35"/>
  </si>
  <si>
    <t>百位が０</t>
    <rPh sb="0" eb="1">
      <t>ヒャク</t>
    </rPh>
    <rPh sb="1" eb="2">
      <t>イ</t>
    </rPh>
    <phoneticPr fontId="35"/>
  </si>
  <si>
    <t>D数値</t>
    <rPh sb="1" eb="3">
      <t>スウチ</t>
    </rPh>
    <phoneticPr fontId="1"/>
  </si>
  <si>
    <t>D数値百位くり下がり</t>
    <rPh sb="1" eb="3">
      <t>スウチ</t>
    </rPh>
    <rPh sb="3" eb="4">
      <t>ヒャク</t>
    </rPh>
    <rPh sb="4" eb="5">
      <t>イ</t>
    </rPh>
    <rPh sb="7" eb="8">
      <t>サ</t>
    </rPh>
    <phoneticPr fontId="1"/>
  </si>
  <si>
    <t>B差0一位くり下がり</t>
    <rPh sb="1" eb="2">
      <t>サ</t>
    </rPh>
    <rPh sb="3" eb="5">
      <t>イチイ</t>
    </rPh>
    <rPh sb="7" eb="8">
      <t>サ</t>
    </rPh>
    <phoneticPr fontId="1"/>
  </si>
  <si>
    <t>B0一位くり下がり</t>
    <rPh sb="2" eb="4">
      <t>イチイ</t>
    </rPh>
    <rPh sb="6" eb="7">
      <t>サ</t>
    </rPh>
    <phoneticPr fontId="1"/>
  </si>
  <si>
    <t>C数値</t>
    <rPh sb="1" eb="3">
      <t>スウチ</t>
    </rPh>
    <phoneticPr fontId="1"/>
  </si>
  <si>
    <t>C十位くり下がり</t>
    <rPh sb="1" eb="3">
      <t>ジュウイ</t>
    </rPh>
    <rPh sb="5" eb="6">
      <t>サ</t>
    </rPh>
    <phoneticPr fontId="1"/>
  </si>
  <si>
    <t>C数値一位くり下がり</t>
    <rPh sb="1" eb="3">
      <t>スウチ</t>
    </rPh>
    <rPh sb="3" eb="5">
      <t>イチイ</t>
    </rPh>
    <rPh sb="7" eb="8">
      <t>サ</t>
    </rPh>
    <phoneticPr fontId="1"/>
  </si>
  <si>
    <t>C数値 B0</t>
    <rPh sb="1" eb="3">
      <t>スウチ</t>
    </rPh>
    <phoneticPr fontId="1"/>
  </si>
  <si>
    <t>十位差０</t>
    <rPh sb="0" eb="2">
      <t>ジュウイ</t>
    </rPh>
    <rPh sb="2" eb="3">
      <t>サ</t>
    </rPh>
    <phoneticPr fontId="35"/>
  </si>
  <si>
    <t>十位が０</t>
    <rPh sb="0" eb="2">
      <t>ジュウイ</t>
    </rPh>
    <phoneticPr fontId="35"/>
  </si>
  <si>
    <t>A10数値</t>
    <rPh sb="3" eb="5">
      <t>スウチ</t>
    </rPh>
    <phoneticPr fontId="1"/>
  </si>
  <si>
    <t>万位差補正</t>
    <rPh sb="0" eb="1">
      <t>マン</t>
    </rPh>
    <rPh sb="1" eb="2">
      <t>イ</t>
    </rPh>
    <rPh sb="2" eb="3">
      <t>サ</t>
    </rPh>
    <rPh sb="3" eb="5">
      <t>ホセイ</t>
    </rPh>
    <phoneticPr fontId="35"/>
  </si>
  <si>
    <t>千位被減数</t>
    <rPh sb="0" eb="1">
      <t>セン</t>
    </rPh>
    <rPh sb="1" eb="2">
      <t>イ</t>
    </rPh>
    <rPh sb="2" eb="3">
      <t>ヒ</t>
    </rPh>
    <rPh sb="3" eb="5">
      <t>ゲンスウ</t>
    </rPh>
    <phoneticPr fontId="1"/>
  </si>
  <si>
    <t>千位減数</t>
    <rPh sb="0" eb="1">
      <t>セン</t>
    </rPh>
    <rPh sb="1" eb="2">
      <t>イ</t>
    </rPh>
    <rPh sb="2" eb="4">
      <t>ゲンスウ</t>
    </rPh>
    <phoneticPr fontId="1"/>
  </si>
  <si>
    <t>千位差</t>
    <rPh sb="0" eb="1">
      <t>セン</t>
    </rPh>
    <rPh sb="1" eb="2">
      <t>イ</t>
    </rPh>
    <rPh sb="2" eb="3">
      <t>サ</t>
    </rPh>
    <phoneticPr fontId="1"/>
  </si>
  <si>
    <t>千位差補正</t>
    <rPh sb="0" eb="1">
      <t>セン</t>
    </rPh>
    <rPh sb="1" eb="2">
      <t>イ</t>
    </rPh>
    <rPh sb="2" eb="3">
      <t>サ</t>
    </rPh>
    <rPh sb="3" eb="5">
      <t>ホセイ</t>
    </rPh>
    <phoneticPr fontId="35"/>
  </si>
  <si>
    <t>百位差補正</t>
    <rPh sb="0" eb="1">
      <t>ヒャク</t>
    </rPh>
    <rPh sb="1" eb="2">
      <t>イ</t>
    </rPh>
    <rPh sb="2" eb="3">
      <t>サ</t>
    </rPh>
    <rPh sb="3" eb="5">
      <t>ホセイ</t>
    </rPh>
    <phoneticPr fontId="35"/>
  </si>
  <si>
    <t>十位被減数</t>
    <rPh sb="0" eb="2">
      <t>ジュウイ</t>
    </rPh>
    <rPh sb="2" eb="3">
      <t>ヒ</t>
    </rPh>
    <rPh sb="3" eb="5">
      <t>ゲンスウ</t>
    </rPh>
    <phoneticPr fontId="35"/>
  </si>
  <si>
    <t>十位減数</t>
    <rPh sb="0" eb="2">
      <t>ジュウイ</t>
    </rPh>
    <rPh sb="2" eb="4">
      <t>ゲンスウ</t>
    </rPh>
    <phoneticPr fontId="35"/>
  </si>
  <si>
    <t>十位差補正</t>
    <rPh sb="0" eb="1">
      <t>ジュウ</t>
    </rPh>
    <rPh sb="1" eb="2">
      <t>イ</t>
    </rPh>
    <rPh sb="2" eb="3">
      <t>サ</t>
    </rPh>
    <rPh sb="3" eb="5">
      <t>ホセイ</t>
    </rPh>
    <phoneticPr fontId="35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</si>
  <si>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３けた－３けたノーマル </t>
    </r>
    <r>
      <rPr>
        <b/>
        <sz val="36"/>
        <color rgb="FFFF0000"/>
        <rFont val="UD デジタル 教科書体 N-R"/>
        <family val="1"/>
        <charset val="128"/>
      </rPr>
      <t>ミックス</t>
    </r>
    <rPh sb="2" eb="3">
      <t>ザン</t>
    </rPh>
    <rPh sb="3" eb="5">
      <t>ヒッサン</t>
    </rPh>
    <phoneticPr fontId="1"/>
  </si>
  <si>
    <t>①</t>
    <phoneticPr fontId="1"/>
  </si>
  <si>
    <t>②</t>
    <phoneticPr fontId="1"/>
  </si>
  <si>
    <t>④</t>
    <phoneticPr fontId="1"/>
  </si>
  <si>
    <t>④</t>
    <phoneticPr fontId="1"/>
  </si>
  <si>
    <t>＝</t>
    <phoneticPr fontId="1"/>
  </si>
  <si>
    <t>⑤</t>
    <phoneticPr fontId="1"/>
  </si>
  <si>
    <t>②</t>
    <phoneticPr fontId="1"/>
  </si>
  <si>
    <t>③</t>
    <phoneticPr fontId="1"/>
  </si>
  <si>
    <t>⑪</t>
    <phoneticPr fontId="1"/>
  </si>
  <si>
    <t>－</t>
    <phoneticPr fontId="1"/>
  </si>
  <si>
    <t>indirect</t>
    <phoneticPr fontId="1"/>
  </si>
  <si>
    <t>A</t>
    <phoneticPr fontId="1"/>
  </si>
  <si>
    <t>ni</t>
    <phoneticPr fontId="1"/>
  </si>
  <si>
    <t>○</t>
    <phoneticPr fontId="1"/>
  </si>
  <si>
    <t>si</t>
    <phoneticPr fontId="1"/>
  </si>
  <si>
    <t>C
10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</si>
</sst>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4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36"/>
      <color theme="0"/>
      <name val="UD デジタル 教科書体 N-R"/>
      <family val="1"/>
      <charset val="128"/>
    </font>
    <font>
      <sz val="20"/>
      <color rgb="FF00990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 style="medium">
        <color rgb="FF0000FF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1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4" fillId="0" borderId="32" xfId="0" applyFont="1" applyFill="1" applyBorder="1">
      <alignment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  <xf numFmtId="0" fontId="19" fillId="5" borderId="0" xfId="0" applyFont="1" applyFill="1">
      <alignment vertical="center"/>
    </xf>
    <xf numFmtId="0" fontId="18" fillId="5" borderId="0" xfId="0" applyFont="1" applyFill="1">
      <alignment vertical="center"/>
    </xf>
    <xf numFmtId="0" fontId="18" fillId="6" borderId="0" xfId="0" applyFont="1" applyFill="1">
      <alignment vertical="center"/>
    </xf>
    <xf numFmtId="0" fontId="19" fillId="6" borderId="0" xfId="0" applyFont="1" applyFill="1">
      <alignment vertical="center"/>
    </xf>
    <xf numFmtId="0" fontId="3" fillId="5" borderId="0" xfId="0" applyFont="1" applyFill="1" applyAlignment="1"/>
    <xf numFmtId="0" fontId="12" fillId="5" borderId="0" xfId="0" applyFont="1" applyFill="1" applyAlignment="1">
      <alignment horizontal="center" vertical="center"/>
    </xf>
    <xf numFmtId="0" fontId="12" fillId="5" borderId="0" xfId="0" applyFont="1" applyFill="1">
      <alignment vertical="center"/>
    </xf>
    <xf numFmtId="0" fontId="15" fillId="5" borderId="17" xfId="0" applyFont="1" applyFill="1" applyBorder="1">
      <alignment vertical="center"/>
    </xf>
    <xf numFmtId="0" fontId="15" fillId="7" borderId="17" xfId="0" applyFont="1" applyFill="1" applyBorder="1">
      <alignment vertical="center"/>
    </xf>
    <xf numFmtId="0" fontId="3" fillId="7" borderId="0" xfId="0" applyFont="1" applyFill="1" applyAlignment="1"/>
    <xf numFmtId="0" fontId="12" fillId="7" borderId="0" xfId="0" applyFont="1" applyFill="1" applyAlignment="1">
      <alignment horizontal="center" vertical="center"/>
    </xf>
    <xf numFmtId="0" fontId="12" fillId="7" borderId="0" xfId="0" applyFont="1" applyFill="1">
      <alignment vertical="center"/>
    </xf>
    <xf numFmtId="0" fontId="19" fillId="7" borderId="0" xfId="0" applyFont="1" applyFill="1">
      <alignment vertical="center"/>
    </xf>
    <xf numFmtId="0" fontId="3" fillId="0" borderId="0" xfId="0" applyFont="1" applyFill="1" applyAlignment="1"/>
    <xf numFmtId="0" fontId="12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NumberFormat="1" applyFont="1" applyAlignment="1">
      <alignment horizontal="right" vertical="center"/>
    </xf>
    <xf numFmtId="0" fontId="7" fillId="0" borderId="0" xfId="0" applyNumberFormat="1" applyFont="1">
      <alignment vertical="center"/>
    </xf>
    <xf numFmtId="0" fontId="3" fillId="0" borderId="0" xfId="0" applyNumberFormat="1" applyFont="1">
      <alignment vertical="center"/>
    </xf>
    <xf numFmtId="0" fontId="18" fillId="0" borderId="0" xfId="0" applyNumberFormat="1" applyFont="1">
      <alignment vertical="center"/>
    </xf>
    <xf numFmtId="0" fontId="19" fillId="0" borderId="0" xfId="0" applyNumberFormat="1" applyFont="1">
      <alignment vertical="center"/>
    </xf>
    <xf numFmtId="0" fontId="20" fillId="0" borderId="0" xfId="0" applyNumberFormat="1" applyFont="1">
      <alignment vertical="center"/>
    </xf>
    <xf numFmtId="0" fontId="3" fillId="0" borderId="4" xfId="0" applyFont="1" applyBorder="1" applyAlignment="1"/>
    <xf numFmtId="0" fontId="12" fillId="0" borderId="5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24" fillId="0" borderId="0" xfId="0" applyNumberFormat="1" applyFont="1" applyAlignment="1">
      <alignment horizontal="right" vertical="center"/>
    </xf>
    <xf numFmtId="0" fontId="19" fillId="0" borderId="17" xfId="0" applyNumberFormat="1" applyFont="1" applyBorder="1">
      <alignment vertical="center"/>
    </xf>
    <xf numFmtId="0" fontId="24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/>
    </xf>
    <xf numFmtId="0" fontId="15" fillId="0" borderId="17" xfId="0" applyNumberFormat="1" applyFont="1" applyBorder="1">
      <alignment vertical="center"/>
    </xf>
    <xf numFmtId="0" fontId="3" fillId="0" borderId="7" xfId="0" applyFont="1" applyBorder="1" applyAlignment="1"/>
    <xf numFmtId="0" fontId="12" fillId="0" borderId="0" xfId="0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7" fontId="29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3" fillId="0" borderId="39" xfId="0" applyFont="1" applyBorder="1">
      <alignment vertical="center"/>
    </xf>
    <xf numFmtId="0" fontId="36" fillId="0" borderId="0" xfId="0" applyFont="1" applyBorder="1" applyAlignment="1">
      <alignment horizontal="center" vertical="center"/>
    </xf>
    <xf numFmtId="0" fontId="21" fillId="0" borderId="0" xfId="0" applyNumberFormat="1" applyFont="1">
      <alignment vertical="center"/>
    </xf>
    <xf numFmtId="0" fontId="18" fillId="0" borderId="0" xfId="0" applyNumberFormat="1" applyFont="1" applyBorder="1" applyAlignment="1">
      <alignment horizontal="right"/>
    </xf>
    <xf numFmtId="0" fontId="15" fillId="0" borderId="0" xfId="0" applyNumberFormat="1" applyFont="1" applyAlignment="1">
      <alignment horizontal="center"/>
    </xf>
    <xf numFmtId="0" fontId="19" fillId="0" borderId="0" xfId="0" applyNumberFormat="1" applyFont="1" applyBorder="1">
      <alignment vertical="center"/>
    </xf>
    <xf numFmtId="0" fontId="15" fillId="5" borderId="0" xfId="0" applyNumberFormat="1" applyFont="1" applyFill="1" applyAlignment="1">
      <alignment horizontal="center"/>
    </xf>
    <xf numFmtId="0" fontId="15" fillId="0" borderId="0" xfId="0" applyNumberFormat="1" applyFont="1" applyBorder="1" applyAlignment="1">
      <alignment horizontal="center"/>
    </xf>
    <xf numFmtId="0" fontId="19" fillId="0" borderId="17" xfId="0" applyNumberFormat="1" applyFont="1" applyBorder="1" applyAlignment="1">
      <alignment vertical="center" shrinkToFit="1"/>
    </xf>
    <xf numFmtId="177" fontId="19" fillId="0" borderId="17" xfId="0" applyNumberFormat="1" applyFont="1" applyBorder="1" applyAlignment="1">
      <alignment vertical="center" shrinkToFit="1"/>
    </xf>
    <xf numFmtId="0" fontId="19" fillId="0" borderId="19" xfId="0" applyNumberFormat="1" applyFont="1" applyBorder="1" applyAlignment="1">
      <alignment vertical="center" shrinkToFit="1"/>
    </xf>
    <xf numFmtId="0" fontId="19" fillId="0" borderId="0" xfId="0" applyNumberFormat="1" applyFont="1" applyBorder="1" applyAlignment="1">
      <alignment vertical="center" shrinkToFit="1"/>
    </xf>
    <xf numFmtId="177" fontId="19" fillId="0" borderId="19" xfId="0" applyNumberFormat="1" applyFont="1" applyBorder="1" applyAlignment="1">
      <alignment horizontal="center" vertical="center" shrinkToFit="1"/>
    </xf>
    <xf numFmtId="0" fontId="19" fillId="0" borderId="17" xfId="0" applyNumberFormat="1" applyFont="1" applyFill="1" applyBorder="1" applyAlignment="1">
      <alignment horizontal="center" vertical="center" shrinkToFit="1"/>
    </xf>
    <xf numFmtId="177" fontId="19" fillId="0" borderId="17" xfId="0" applyNumberFormat="1" applyFont="1" applyFill="1" applyBorder="1" applyAlignment="1">
      <alignment horizontal="center" vertical="center" shrinkToFit="1"/>
    </xf>
    <xf numFmtId="0" fontId="19" fillId="0" borderId="17" xfId="0" applyNumberFormat="1" applyFont="1" applyBorder="1" applyAlignment="1">
      <alignment horizontal="center" vertical="center" shrinkToFit="1"/>
    </xf>
    <xf numFmtId="177" fontId="19" fillId="0" borderId="17" xfId="0" applyNumberFormat="1" applyFont="1" applyBorder="1" applyAlignment="1">
      <alignment horizontal="center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right"/>
    </xf>
    <xf numFmtId="0" fontId="13" fillId="0" borderId="38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19" fillId="0" borderId="0" xfId="0" applyFont="1" applyBorder="1" applyAlignment="1">
      <alignment vertical="center" shrinkToFit="1"/>
    </xf>
    <xf numFmtId="0" fontId="21" fillId="0" borderId="0" xfId="0" applyFont="1" applyBorder="1">
      <alignment vertical="center"/>
    </xf>
    <xf numFmtId="0" fontId="24" fillId="0" borderId="0" xfId="0" applyFont="1" applyBorder="1" applyAlignment="1">
      <alignment horizontal="right" vertical="center"/>
    </xf>
    <xf numFmtId="0" fontId="3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2" fillId="0" borderId="0" xfId="0" applyFont="1" applyBorder="1" applyAlignment="1">
      <alignment vertical="center" shrinkToFit="1"/>
    </xf>
    <xf numFmtId="0" fontId="9" fillId="0" borderId="40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shrinkToFit="1"/>
    </xf>
    <xf numFmtId="0" fontId="6" fillId="0" borderId="41" xfId="0" applyFont="1" applyBorder="1">
      <alignment vertical="center"/>
    </xf>
    <xf numFmtId="0" fontId="16" fillId="0" borderId="9" xfId="0" applyFont="1" applyBorder="1" applyAlignment="1">
      <alignment horizontal="center" vertical="center"/>
    </xf>
    <xf numFmtId="0" fontId="6" fillId="0" borderId="41" xfId="0" applyFont="1" applyBorder="1" applyAlignment="1">
      <alignment vertical="center" shrinkToFit="1"/>
    </xf>
    <xf numFmtId="0" fontId="16" fillId="0" borderId="9" xfId="0" applyFont="1" applyBorder="1" applyAlignment="1">
      <alignment horizontal="center" vertical="center" shrinkToFit="1"/>
    </xf>
    <xf numFmtId="0" fontId="3" fillId="0" borderId="0" xfId="0" applyFont="1" applyAlignment="1">
      <alignment horizontal="right"/>
    </xf>
    <xf numFmtId="0" fontId="38" fillId="8" borderId="17" xfId="0" applyFont="1" applyFill="1" applyBorder="1" applyAlignment="1">
      <alignment horizontal="center" vertical="center"/>
    </xf>
    <xf numFmtId="0" fontId="15" fillId="5" borderId="17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18" fillId="7" borderId="20" xfId="0" applyFont="1" applyFill="1" applyBorder="1" applyAlignment="1">
      <alignment vertical="center" shrinkToFit="1"/>
    </xf>
    <xf numFmtId="0" fontId="18" fillId="0" borderId="21" xfId="0" applyFont="1" applyBorder="1" applyAlignment="1">
      <alignment vertical="center" shrinkToFit="1"/>
    </xf>
    <xf numFmtId="0" fontId="18" fillId="0" borderId="22" xfId="0" applyFont="1" applyBorder="1" applyAlignment="1">
      <alignment vertical="center" shrinkToFit="1"/>
    </xf>
    <xf numFmtId="0" fontId="18" fillId="9" borderId="42" xfId="0" applyFont="1" applyFill="1" applyBorder="1" applyAlignment="1">
      <alignment horizontal="center" vertical="center" shrinkToFit="1"/>
    </xf>
    <xf numFmtId="0" fontId="18" fillId="9" borderId="17" xfId="0" applyFont="1" applyFill="1" applyBorder="1" applyAlignment="1">
      <alignment horizontal="center" vertical="center" shrinkToFit="1"/>
    </xf>
    <xf numFmtId="0" fontId="18" fillId="0" borderId="42" xfId="0" applyFont="1" applyFill="1" applyBorder="1" applyAlignment="1">
      <alignment horizontal="center" vertical="center" shrinkToFit="1"/>
    </xf>
    <xf numFmtId="0" fontId="18" fillId="0" borderId="23" xfId="0" applyFont="1" applyFill="1" applyBorder="1" applyAlignment="1">
      <alignment horizontal="center" vertical="center" shrinkToFit="1"/>
    </xf>
    <xf numFmtId="0" fontId="18" fillId="0" borderId="20" xfId="0" applyFont="1" applyFill="1" applyBorder="1" applyAlignment="1">
      <alignment horizontal="center" vertical="center" shrinkToFit="1"/>
    </xf>
    <xf numFmtId="0" fontId="38" fillId="0" borderId="22" xfId="0" applyFont="1" applyFill="1" applyBorder="1" applyAlignment="1">
      <alignment horizontal="center" vertical="center" shrinkToFit="1"/>
    </xf>
    <xf numFmtId="0" fontId="18" fillId="0" borderId="43" xfId="0" applyFont="1" applyBorder="1" applyAlignment="1">
      <alignment horizontal="center" vertical="center"/>
    </xf>
    <xf numFmtId="177" fontId="18" fillId="0" borderId="42" xfId="0" applyNumberFormat="1" applyFont="1" applyFill="1" applyBorder="1" applyAlignment="1">
      <alignment horizontal="center" vertical="center" shrinkToFit="1"/>
    </xf>
    <xf numFmtId="0" fontId="18" fillId="0" borderId="44" xfId="0" applyFont="1" applyFill="1" applyBorder="1" applyAlignment="1">
      <alignment horizontal="center" vertical="center" shrinkToFit="1"/>
    </xf>
    <xf numFmtId="0" fontId="18" fillId="0" borderId="21" xfId="0" applyFont="1" applyFill="1" applyBorder="1" applyAlignment="1">
      <alignment horizontal="center" vertical="center" shrinkToFit="1"/>
    </xf>
    <xf numFmtId="0" fontId="18" fillId="0" borderId="22" xfId="0" applyFont="1" applyFill="1" applyBorder="1" applyAlignment="1">
      <alignment horizontal="center" vertical="center" shrinkToFit="1"/>
    </xf>
    <xf numFmtId="0" fontId="18" fillId="10" borderId="21" xfId="0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horizontal="center" vertical="center" shrinkToFit="1"/>
    </xf>
    <xf numFmtId="0" fontId="15" fillId="0" borderId="42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38" fillId="9" borderId="22" xfId="0" applyFont="1" applyFill="1" applyBorder="1" applyAlignment="1">
      <alignment horizontal="center" vertical="center" shrinkToFit="1"/>
    </xf>
    <xf numFmtId="0" fontId="39" fillId="9" borderId="45" xfId="0" applyFont="1" applyFill="1" applyBorder="1" applyAlignment="1">
      <alignment horizontal="center" vertical="center" shrinkToFit="1"/>
    </xf>
    <xf numFmtId="0" fontId="39" fillId="0" borderId="45" xfId="0" applyFont="1" applyFill="1" applyBorder="1" applyAlignment="1">
      <alignment horizontal="center" vertical="center" shrinkToFit="1"/>
    </xf>
    <xf numFmtId="0" fontId="18" fillId="0" borderId="46" xfId="0" applyFont="1" applyFill="1" applyBorder="1" applyAlignment="1">
      <alignment horizontal="center" vertical="center" shrinkToFit="1"/>
    </xf>
    <xf numFmtId="0" fontId="39" fillId="0" borderId="47" xfId="0" applyFont="1" applyFill="1" applyBorder="1" applyAlignment="1">
      <alignment horizontal="center" vertical="center" shrinkToFit="1"/>
    </xf>
    <xf numFmtId="0" fontId="18" fillId="0" borderId="46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38" fillId="0" borderId="23" xfId="0" applyFont="1" applyFill="1" applyBorder="1" applyAlignment="1">
      <alignment horizontal="center" vertical="center" shrinkToFit="1"/>
    </xf>
    <xf numFmtId="0" fontId="19" fillId="0" borderId="17" xfId="0" applyNumberFormat="1" applyFont="1" applyFill="1" applyBorder="1" applyAlignment="1">
      <alignment vertical="center" shrinkToFit="1"/>
    </xf>
    <xf numFmtId="0" fontId="19" fillId="0" borderId="17" xfId="0" applyFont="1" applyFill="1" applyBorder="1" applyAlignment="1">
      <alignment vertical="center" shrinkToFit="1"/>
    </xf>
    <xf numFmtId="0" fontId="3" fillId="0" borderId="13" xfId="0" applyFont="1" applyBorder="1" applyAlignment="1"/>
    <xf numFmtId="0" fontId="12" fillId="0" borderId="14" xfId="0" applyFont="1" applyBorder="1" applyAlignment="1">
      <alignment horizontal="center" vertical="center"/>
    </xf>
    <xf numFmtId="0" fontId="3" fillId="0" borderId="0" xfId="0" applyFont="1" applyBorder="1" applyAlignment="1"/>
    <xf numFmtId="0" fontId="3" fillId="0" borderId="41" xfId="0" applyFont="1" applyBorder="1">
      <alignment vertical="center"/>
    </xf>
    <xf numFmtId="0" fontId="19" fillId="0" borderId="0" xfId="0" applyFont="1" applyFill="1" applyBorder="1" applyAlignment="1">
      <alignment vertical="center" shrinkToFit="1"/>
    </xf>
    <xf numFmtId="0" fontId="24" fillId="0" borderId="0" xfId="0" applyFont="1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18" fillId="0" borderId="0" xfId="0" applyFont="1" applyBorder="1" applyAlignment="1">
      <alignment vertical="center" shrinkToFit="1"/>
    </xf>
    <xf numFmtId="0" fontId="15" fillId="0" borderId="0" xfId="0" applyFont="1">
      <alignment vertical="center"/>
    </xf>
    <xf numFmtId="0" fontId="18" fillId="0" borderId="0" xfId="0" applyFont="1" applyAlignment="1">
      <alignment vertical="center" shrinkToFit="1"/>
    </xf>
    <xf numFmtId="0" fontId="18" fillId="9" borderId="48" xfId="0" applyFont="1" applyFill="1" applyBorder="1">
      <alignment vertical="center"/>
    </xf>
    <xf numFmtId="0" fontId="18" fillId="9" borderId="49" xfId="0" applyFont="1" applyFill="1" applyBorder="1">
      <alignment vertical="center"/>
    </xf>
    <xf numFmtId="0" fontId="18" fillId="0" borderId="49" xfId="0" applyFont="1" applyBorder="1">
      <alignment vertical="center"/>
    </xf>
    <xf numFmtId="0" fontId="18" fillId="0" borderId="48" xfId="0" applyFont="1" applyBorder="1">
      <alignment vertical="center"/>
    </xf>
    <xf numFmtId="0" fontId="18" fillId="0" borderId="50" xfId="0" applyFont="1" applyBorder="1">
      <alignment vertical="center"/>
    </xf>
    <xf numFmtId="0" fontId="18" fillId="0" borderId="0" xfId="0" applyFont="1" applyFill="1" applyBorder="1" applyAlignment="1">
      <alignment vertical="top" textRotation="255"/>
    </xf>
    <xf numFmtId="0" fontId="15" fillId="5" borderId="27" xfId="0" applyFont="1" applyFill="1" applyBorder="1" applyAlignment="1">
      <alignment horizontal="center" vertical="top" textRotation="255"/>
    </xf>
    <xf numFmtId="0" fontId="19" fillId="0" borderId="28" xfId="0" applyFont="1" applyFill="1" applyBorder="1" applyAlignment="1">
      <alignment horizontal="center" vertical="top" textRotation="255" shrinkToFit="1"/>
    </xf>
    <xf numFmtId="0" fontId="19" fillId="0" borderId="29" xfId="0" applyFont="1" applyFill="1" applyBorder="1" applyAlignment="1">
      <alignment horizontal="center" vertical="top" textRotation="255" shrinkToFit="1"/>
    </xf>
    <xf numFmtId="0" fontId="18" fillId="0" borderId="0" xfId="0" applyFont="1" applyBorder="1" applyAlignment="1">
      <alignment vertical="top" textRotation="255"/>
    </xf>
    <xf numFmtId="0" fontId="18" fillId="0" borderId="28" xfId="0" applyFont="1" applyBorder="1" applyAlignment="1">
      <alignment vertical="top" textRotation="255"/>
    </xf>
    <xf numFmtId="0" fontId="18" fillId="0" borderId="29" xfId="0" applyFont="1" applyBorder="1" applyAlignment="1">
      <alignment vertical="top" textRotation="255"/>
    </xf>
    <xf numFmtId="0" fontId="15" fillId="9" borderId="17" xfId="0" applyFont="1" applyFill="1" applyBorder="1" applyAlignment="1">
      <alignment horizontal="center" vertical="top" textRotation="255"/>
    </xf>
    <xf numFmtId="0" fontId="19" fillId="9" borderId="17" xfId="0" applyFont="1" applyFill="1" applyBorder="1" applyAlignment="1">
      <alignment horizontal="center" vertical="top" textRotation="255"/>
    </xf>
    <xf numFmtId="0" fontId="15" fillId="5" borderId="17" xfId="0" applyFont="1" applyFill="1" applyBorder="1" applyAlignment="1">
      <alignment horizontal="center" vertical="top" textRotation="255"/>
    </xf>
    <xf numFmtId="0" fontId="19" fillId="5" borderId="30" xfId="0" applyFont="1" applyFill="1" applyBorder="1" applyAlignment="1">
      <alignment horizontal="center" vertical="top" textRotation="255"/>
    </xf>
    <xf numFmtId="0" fontId="19" fillId="5" borderId="27" xfId="0" applyFont="1" applyFill="1" applyBorder="1" applyAlignment="1">
      <alignment horizontal="center" vertical="top" textRotation="255"/>
    </xf>
    <xf numFmtId="0" fontId="18" fillId="0" borderId="29" xfId="0" applyFont="1" applyFill="1" applyBorder="1" applyAlignment="1">
      <alignment vertical="top" textRotation="255"/>
    </xf>
    <xf numFmtId="0" fontId="18" fillId="0" borderId="8" xfId="0" applyFont="1" applyFill="1" applyBorder="1" applyAlignment="1">
      <alignment vertical="top" textRotation="255"/>
    </xf>
    <xf numFmtId="0" fontId="19" fillId="5" borderId="51" xfId="0" applyFont="1" applyFill="1" applyBorder="1" applyAlignment="1">
      <alignment horizontal="center" vertical="top" textRotation="255"/>
    </xf>
    <xf numFmtId="0" fontId="15" fillId="5" borderId="30" xfId="0" applyFont="1" applyFill="1" applyBorder="1" applyAlignment="1">
      <alignment horizontal="center" vertical="top" textRotation="255"/>
    </xf>
    <xf numFmtId="0" fontId="15" fillId="0" borderId="7" xfId="0" applyFont="1" applyFill="1" applyBorder="1" applyAlignment="1">
      <alignment horizontal="center" vertical="top" textRotation="255"/>
    </xf>
    <xf numFmtId="0" fontId="15" fillId="9" borderId="29" xfId="0" applyFont="1" applyFill="1" applyBorder="1" applyAlignment="1">
      <alignment vertical="top" textRotation="255"/>
    </xf>
    <xf numFmtId="0" fontId="2" fillId="9" borderId="27" xfId="0" applyFont="1" applyFill="1" applyBorder="1" applyAlignment="1">
      <alignment horizontal="center" vertical="top" textRotation="255"/>
    </xf>
    <xf numFmtId="0" fontId="18" fillId="0" borderId="27" xfId="0" applyFont="1" applyBorder="1" applyAlignment="1">
      <alignment vertical="top" textRotation="255"/>
    </xf>
    <xf numFmtId="0" fontId="15" fillId="0" borderId="29" xfId="0" applyFont="1" applyFill="1" applyBorder="1" applyAlignment="1">
      <alignment vertical="top" textRotation="255"/>
    </xf>
    <xf numFmtId="0" fontId="2" fillId="3" borderId="27" xfId="0" applyFont="1" applyFill="1" applyBorder="1" applyAlignment="1">
      <alignment horizontal="center" vertical="top" textRotation="255"/>
    </xf>
    <xf numFmtId="0" fontId="18" fillId="0" borderId="28" xfId="0" applyFont="1" applyFill="1" applyBorder="1" applyAlignment="1">
      <alignment vertical="top" textRotation="255"/>
    </xf>
    <xf numFmtId="0" fontId="18" fillId="0" borderId="51" xfId="0" applyFont="1" applyBorder="1" applyAlignment="1">
      <alignment vertical="top" textRotation="255"/>
    </xf>
    <xf numFmtId="0" fontId="15" fillId="0" borderId="30" xfId="0" applyFont="1" applyFill="1" applyBorder="1" applyAlignment="1">
      <alignment vertical="top" textRotation="255"/>
    </xf>
  </cellXfs>
  <cellStyles count="1">
    <cellStyle name="標準" xfId="0" builtinId="0"/>
  </cellStyles>
  <dxfs count="1056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6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8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6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image" Target="../media/image12.emf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7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7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4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4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4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5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5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5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5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5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5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5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5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5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5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5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5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5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5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5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5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5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5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5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5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5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5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5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5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5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5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5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5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5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5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5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5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5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155864</xdr:colOff>
      <xdr:row>23</xdr:row>
      <xdr:rowOff>415637</xdr:rowOff>
    </xdr:from>
    <xdr:to>
      <xdr:col>19</xdr:col>
      <xdr:colOff>381000</xdr:colOff>
      <xdr:row>35</xdr:row>
      <xdr:rowOff>1</xdr:rowOff>
    </xdr:to>
    <xdr:sp macro="" textlink="">
      <xdr:nvSpPr>
        <xdr:cNvPr id="42" name="角丸四角形吹き出し 41"/>
        <xdr:cNvSpPr/>
      </xdr:nvSpPr>
      <xdr:spPr>
        <a:xfrm>
          <a:off x="8260773" y="10598728"/>
          <a:ext cx="502227" cy="5074228"/>
        </a:xfrm>
        <a:prstGeom prst="wedgeRoundRectCallout">
          <a:avLst>
            <a:gd name="adj1" fmla="val 17262"/>
            <a:gd name="adj2" fmla="val 63255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3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3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3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3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3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3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3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3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3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3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3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3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31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31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31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31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319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319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31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320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32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32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320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320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3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3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3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3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32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32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32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32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32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32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3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3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121227</xdr:colOff>
      <xdr:row>24</xdr:row>
      <xdr:rowOff>51955</xdr:rowOff>
    </xdr:from>
    <xdr:to>
      <xdr:col>19</xdr:col>
      <xdr:colOff>346363</xdr:colOff>
      <xdr:row>35</xdr:row>
      <xdr:rowOff>173183</xdr:rowOff>
    </xdr:to>
    <xdr:sp macro="" textlink="">
      <xdr:nvSpPr>
        <xdr:cNvPr id="42" name="角丸四角形吹き出し 41"/>
        <xdr:cNvSpPr/>
      </xdr:nvSpPr>
      <xdr:spPr>
        <a:xfrm>
          <a:off x="8293677" y="10796155"/>
          <a:ext cx="501361" cy="5074228"/>
        </a:xfrm>
        <a:prstGeom prst="wedgeRoundRectCallout">
          <a:avLst>
            <a:gd name="adj1" fmla="val 17262"/>
            <a:gd name="adj2" fmla="val 63255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4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4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4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4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42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42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42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42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42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42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4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4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421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421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421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422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422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422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422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422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422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42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422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422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4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4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4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42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42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42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42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42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42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4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4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4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86591</xdr:colOff>
      <xdr:row>24</xdr:row>
      <xdr:rowOff>34636</xdr:rowOff>
    </xdr:from>
    <xdr:to>
      <xdr:col>19</xdr:col>
      <xdr:colOff>311727</xdr:colOff>
      <xdr:row>35</xdr:row>
      <xdr:rowOff>155864</xdr:rowOff>
    </xdr:to>
    <xdr:sp macro="" textlink="">
      <xdr:nvSpPr>
        <xdr:cNvPr id="42" name="角丸四角形吹き出し 41"/>
        <xdr:cNvSpPr/>
      </xdr:nvSpPr>
      <xdr:spPr>
        <a:xfrm>
          <a:off x="8259041" y="10778836"/>
          <a:ext cx="501361" cy="5074228"/>
        </a:xfrm>
        <a:prstGeom prst="wedgeRoundRectCallout">
          <a:avLst>
            <a:gd name="adj1" fmla="val 17262"/>
            <a:gd name="adj2" fmla="val 63255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5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5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5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52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52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52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52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52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52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5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5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5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5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5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5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5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5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5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5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5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5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5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5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5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5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5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5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5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5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5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52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52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5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52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52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52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155864</xdr:colOff>
      <xdr:row>23</xdr:row>
      <xdr:rowOff>519546</xdr:rowOff>
    </xdr:from>
    <xdr:to>
      <xdr:col>19</xdr:col>
      <xdr:colOff>381000</xdr:colOff>
      <xdr:row>35</xdr:row>
      <xdr:rowOff>103910</xdr:rowOff>
    </xdr:to>
    <xdr:sp macro="" textlink="">
      <xdr:nvSpPr>
        <xdr:cNvPr id="42" name="角丸四角形吹き出し 41"/>
        <xdr:cNvSpPr/>
      </xdr:nvSpPr>
      <xdr:spPr>
        <a:xfrm>
          <a:off x="8328314" y="10730346"/>
          <a:ext cx="501361" cy="5070764"/>
        </a:xfrm>
        <a:prstGeom prst="wedgeRoundRectCallout">
          <a:avLst>
            <a:gd name="adj1" fmla="val 17262"/>
            <a:gd name="adj2" fmla="val 63255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6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6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6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6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6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6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62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62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6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62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62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62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62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62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62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62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62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62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62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62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62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62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62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62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62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62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62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62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62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62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62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62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62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62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62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62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138545</xdr:colOff>
      <xdr:row>24</xdr:row>
      <xdr:rowOff>34637</xdr:rowOff>
    </xdr:from>
    <xdr:to>
      <xdr:col>19</xdr:col>
      <xdr:colOff>363681</xdr:colOff>
      <xdr:row>35</xdr:row>
      <xdr:rowOff>155865</xdr:rowOff>
    </xdr:to>
    <xdr:sp macro="" textlink="">
      <xdr:nvSpPr>
        <xdr:cNvPr id="42" name="角丸四角形吹き出し 41"/>
        <xdr:cNvSpPr/>
      </xdr:nvSpPr>
      <xdr:spPr>
        <a:xfrm>
          <a:off x="8310995" y="10778837"/>
          <a:ext cx="501361" cy="5074228"/>
        </a:xfrm>
        <a:prstGeom prst="wedgeRoundRectCallout">
          <a:avLst>
            <a:gd name="adj1" fmla="val 17262"/>
            <a:gd name="adj2" fmla="val 63255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115303</xdr:colOff>
      <xdr:row>31</xdr:row>
      <xdr:rowOff>60613</xdr:rowOff>
    </xdr:from>
    <xdr:to>
      <xdr:col>58</xdr:col>
      <xdr:colOff>429778</xdr:colOff>
      <xdr:row>31</xdr:row>
      <xdr:rowOff>384613</xdr:rowOff>
    </xdr:to>
    <xdr:sp macro="" textlink="">
      <xdr:nvSpPr>
        <xdr:cNvPr id="2" name="円/楕円 1"/>
        <xdr:cNvSpPr>
          <a:spLocks noChangeAspect="1"/>
        </xdr:cNvSpPr>
      </xdr:nvSpPr>
      <xdr:spPr>
        <a:xfrm>
          <a:off x="25585153" y="15138688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152976</xdr:colOff>
      <xdr:row>31</xdr:row>
      <xdr:rowOff>77932</xdr:rowOff>
    </xdr:from>
    <xdr:to>
      <xdr:col>59</xdr:col>
      <xdr:colOff>467451</xdr:colOff>
      <xdr:row>31</xdr:row>
      <xdr:rowOff>401932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26165751" y="15156007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57</xdr:col>
      <xdr:colOff>121377</xdr:colOff>
      <xdr:row>31</xdr:row>
      <xdr:rowOff>43295</xdr:rowOff>
    </xdr:from>
    <xdr:to>
      <xdr:col>57</xdr:col>
      <xdr:colOff>435852</xdr:colOff>
      <xdr:row>31</xdr:row>
      <xdr:rowOff>367295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24838752" y="1512137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62840</xdr:colOff>
      <xdr:row>42</xdr:row>
      <xdr:rowOff>57397</xdr:rowOff>
    </xdr:from>
    <xdr:to>
      <xdr:col>22</xdr:col>
      <xdr:colOff>457200</xdr:colOff>
      <xdr:row>42</xdr:row>
      <xdr:rowOff>441773</xdr:rowOff>
    </xdr:to>
    <xdr:cxnSp macro="">
      <xdr:nvCxnSpPr>
        <xdr:cNvPr id="5" name="直線コネクタ 4"/>
        <xdr:cNvCxnSpPr/>
      </xdr:nvCxnSpPr>
      <xdr:spPr>
        <a:xfrm>
          <a:off x="9111590" y="20345647"/>
          <a:ext cx="394360" cy="38437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23232</xdr:colOff>
          <xdr:row>32</xdr:row>
          <xdr:rowOff>511098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Hiti" spid="_x0000_s73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23231</xdr:colOff>
          <xdr:row>32</xdr:row>
          <xdr:rowOff>511098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Hni" spid="_x0000_s73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32</xdr:row>
          <xdr:rowOff>0</xdr:rowOff>
        </xdr:from>
        <xdr:to>
          <xdr:col>17</xdr:col>
          <xdr:colOff>23231</xdr:colOff>
          <xdr:row>32</xdr:row>
          <xdr:rowOff>511098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Hsan" spid="_x0000_s73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23232</xdr:colOff>
          <xdr:row>38</xdr:row>
          <xdr:rowOff>511098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Hyon" spid="_x0000_s73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23231</xdr:colOff>
          <xdr:row>38</xdr:row>
          <xdr:rowOff>511098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go" spid="_x0000_s73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0</xdr:rowOff>
        </xdr:from>
        <xdr:to>
          <xdr:col>17</xdr:col>
          <xdr:colOff>23231</xdr:colOff>
          <xdr:row>38</xdr:row>
          <xdr:rowOff>511098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Hroku" spid="_x0000_s73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23232</xdr:colOff>
          <xdr:row>44</xdr:row>
          <xdr:rowOff>511098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Hnana" spid="_x0000_s73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23231</xdr:colOff>
          <xdr:row>44</xdr:row>
          <xdr:rowOff>511098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hati" spid="_x0000_s73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44</xdr:row>
          <xdr:rowOff>0</xdr:rowOff>
        </xdr:from>
        <xdr:to>
          <xdr:col>17</xdr:col>
          <xdr:colOff>23231</xdr:colOff>
          <xdr:row>44</xdr:row>
          <xdr:rowOff>511098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ku" spid="_x0000_s73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23232</xdr:colOff>
          <xdr:row>50</xdr:row>
          <xdr:rowOff>511098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Hju" spid="_x0000_s73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23231</xdr:colOff>
          <xdr:row>50</xdr:row>
          <xdr:rowOff>511098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Hjuiti" spid="_x0000_s73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0</xdr:rowOff>
        </xdr:from>
        <xdr:to>
          <xdr:col>17</xdr:col>
          <xdr:colOff>23231</xdr:colOff>
          <xdr:row>50</xdr:row>
          <xdr:rowOff>511098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Hjuni" spid="_x0000_s73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23231</xdr:colOff>
          <xdr:row>32</xdr:row>
          <xdr:rowOff>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Fiti" spid="_x0000_s73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11</xdr:col>
          <xdr:colOff>23231</xdr:colOff>
          <xdr:row>32</xdr:row>
          <xdr:rowOff>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Fni" spid="_x0000_s73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31</xdr:row>
          <xdr:rowOff>0</xdr:rowOff>
        </xdr:from>
        <xdr:to>
          <xdr:col>18</xdr:col>
          <xdr:colOff>23232</xdr:colOff>
          <xdr:row>32</xdr:row>
          <xdr:rowOff>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Fsan" spid="_x0000_s73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150780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23231</xdr:colOff>
          <xdr:row>38</xdr:row>
          <xdr:rowOff>0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Fsi" spid="_x0000_s73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11</xdr:col>
          <xdr:colOff>23231</xdr:colOff>
          <xdr:row>38</xdr:row>
          <xdr:rowOff>0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Fgo" spid="_x0000_s73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37</xdr:row>
          <xdr:rowOff>0</xdr:rowOff>
        </xdr:from>
        <xdr:to>
          <xdr:col>18</xdr:col>
          <xdr:colOff>23232</xdr:colOff>
          <xdr:row>38</xdr:row>
          <xdr:rowOff>0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Froku" spid="_x0000_s73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179355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23231</xdr:colOff>
          <xdr:row>44</xdr:row>
          <xdr:rowOff>0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Fnana" spid="_x0000_s73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43</xdr:row>
          <xdr:rowOff>0</xdr:rowOff>
        </xdr:from>
        <xdr:to>
          <xdr:col>11</xdr:col>
          <xdr:colOff>23231</xdr:colOff>
          <xdr:row>44</xdr:row>
          <xdr:rowOff>0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Fhati" spid="_x0000_s73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43</xdr:row>
          <xdr:rowOff>0</xdr:rowOff>
        </xdr:from>
        <xdr:to>
          <xdr:col>18</xdr:col>
          <xdr:colOff>23232</xdr:colOff>
          <xdr:row>44</xdr:row>
          <xdr:rowOff>0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Fku" spid="_x0000_s73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207930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23231</xdr:colOff>
          <xdr:row>50</xdr:row>
          <xdr:rowOff>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Fju" spid="_x0000_s73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49</xdr:row>
          <xdr:rowOff>0</xdr:rowOff>
        </xdr:from>
        <xdr:to>
          <xdr:col>11</xdr:col>
          <xdr:colOff>23231</xdr:colOff>
          <xdr:row>50</xdr:row>
          <xdr:rowOff>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Fjuiti" spid="_x0000_s73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49</xdr:row>
          <xdr:rowOff>0</xdr:rowOff>
        </xdr:from>
        <xdr:to>
          <xdr:col>18</xdr:col>
          <xdr:colOff>23232</xdr:colOff>
          <xdr:row>50</xdr:row>
          <xdr:rowOff>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Fjuni" spid="_x0000_s73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236505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23231</xdr:colOff>
          <xdr:row>32</xdr:row>
          <xdr:rowOff>511098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Eiti" spid="_x0000_s73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11</xdr:col>
          <xdr:colOff>23231</xdr:colOff>
          <xdr:row>32</xdr:row>
          <xdr:rowOff>511098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Eni" spid="_x0000_s73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32</xdr:row>
          <xdr:rowOff>0</xdr:rowOff>
        </xdr:from>
        <xdr:to>
          <xdr:col>18</xdr:col>
          <xdr:colOff>23232</xdr:colOff>
          <xdr:row>32</xdr:row>
          <xdr:rowOff>511098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Esan" spid="_x0000_s73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23231</xdr:colOff>
          <xdr:row>38</xdr:row>
          <xdr:rowOff>511098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Esi" spid="_x0000_s73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0</xdr:rowOff>
        </xdr:from>
        <xdr:to>
          <xdr:col>11</xdr:col>
          <xdr:colOff>23231</xdr:colOff>
          <xdr:row>38</xdr:row>
          <xdr:rowOff>511098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Ego" spid="_x0000_s73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38</xdr:row>
          <xdr:rowOff>0</xdr:rowOff>
        </xdr:from>
        <xdr:to>
          <xdr:col>18</xdr:col>
          <xdr:colOff>23232</xdr:colOff>
          <xdr:row>38</xdr:row>
          <xdr:rowOff>511098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Eroku" spid="_x0000_s73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23231</xdr:colOff>
          <xdr:row>44</xdr:row>
          <xdr:rowOff>511098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Enana" spid="_x0000_s73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23231</xdr:colOff>
          <xdr:row>44</xdr:row>
          <xdr:rowOff>511098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Ehati" spid="_x0000_s73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44</xdr:row>
          <xdr:rowOff>0</xdr:rowOff>
        </xdr:from>
        <xdr:to>
          <xdr:col>18</xdr:col>
          <xdr:colOff>23232</xdr:colOff>
          <xdr:row>44</xdr:row>
          <xdr:rowOff>511098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Eku" spid="_x0000_s73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23231</xdr:colOff>
          <xdr:row>50</xdr:row>
          <xdr:rowOff>511098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Eju" spid="_x0000_s73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50</xdr:row>
          <xdr:rowOff>0</xdr:rowOff>
        </xdr:from>
        <xdr:to>
          <xdr:col>11</xdr:col>
          <xdr:colOff>23231</xdr:colOff>
          <xdr:row>50</xdr:row>
          <xdr:rowOff>511098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Ejuiti" spid="_x0000_s73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0</xdr:rowOff>
        </xdr:from>
        <xdr:to>
          <xdr:col>18</xdr:col>
          <xdr:colOff>23232</xdr:colOff>
          <xdr:row>50</xdr:row>
          <xdr:rowOff>511098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Ejuni" spid="_x0000_s73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484909</xdr:colOff>
          <xdr:row>31</xdr:row>
          <xdr:rowOff>17318</xdr:rowOff>
        </xdr:from>
        <xdr:to>
          <xdr:col>5</xdr:col>
          <xdr:colOff>140</xdr:colOff>
          <xdr:row>32</xdr:row>
          <xdr:rowOff>17319</xdr:rowOff>
        </xdr:to>
        <xdr:pic>
          <xdr:nvPicPr>
            <xdr:cNvPr id="42" name="図 41"/>
            <xdr:cNvPicPr>
              <a:picLocks noChangeAspect="1" noChangeArrowheads="1"/>
              <a:extLst>
                <a:ext uri="{84589F7E-364E-4C9E-8A38-B11213B215E9}">
                  <a14:cameraTool cellRange="Citi" spid="_x0000_s73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694584" y="15095393"/>
              <a:ext cx="524881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31</xdr:row>
          <xdr:rowOff>0</xdr:rowOff>
        </xdr:from>
        <xdr:to>
          <xdr:col>12</xdr:col>
          <xdr:colOff>23232</xdr:colOff>
          <xdr:row>32</xdr:row>
          <xdr:rowOff>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Cni" spid="_x0000_s73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150780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23231</xdr:colOff>
          <xdr:row>32</xdr:row>
          <xdr:rowOff>1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Csan" spid="_x0000_s73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23231</xdr:colOff>
          <xdr:row>38</xdr:row>
          <xdr:rowOff>0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Csi" spid="_x0000_s73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450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37</xdr:row>
          <xdr:rowOff>0</xdr:rowOff>
        </xdr:from>
        <xdr:to>
          <xdr:col>12</xdr:col>
          <xdr:colOff>23232</xdr:colOff>
          <xdr:row>38</xdr:row>
          <xdr:rowOff>0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Cgo" spid="_x0000_s73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179355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0</xdr:rowOff>
        </xdr:from>
        <xdr:to>
          <xdr:col>19</xdr:col>
          <xdr:colOff>23231</xdr:colOff>
          <xdr:row>38</xdr:row>
          <xdr:rowOff>0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Croku" spid="_x0000_s73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23231</xdr:colOff>
          <xdr:row>44</xdr:row>
          <xdr:rowOff>0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Cnana" spid="_x0000_s73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450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43</xdr:row>
          <xdr:rowOff>0</xdr:rowOff>
        </xdr:from>
        <xdr:to>
          <xdr:col>12</xdr:col>
          <xdr:colOff>23232</xdr:colOff>
          <xdr:row>44</xdr:row>
          <xdr:rowOff>0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Chati" spid="_x0000_s73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207930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23231</xdr:colOff>
          <xdr:row>44</xdr:row>
          <xdr:rowOff>0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Cku" spid="_x0000_s73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23231</xdr:colOff>
          <xdr:row>50</xdr:row>
          <xdr:rowOff>1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Cju" spid="_x0000_s73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450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49</xdr:row>
          <xdr:rowOff>0</xdr:rowOff>
        </xdr:from>
        <xdr:to>
          <xdr:col>12</xdr:col>
          <xdr:colOff>23232</xdr:colOff>
          <xdr:row>50</xdr:row>
          <xdr:rowOff>1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Cjuiti" spid="_x0000_s73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236505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49</xdr:row>
          <xdr:rowOff>0</xdr:rowOff>
        </xdr:from>
        <xdr:to>
          <xdr:col>19</xdr:col>
          <xdr:colOff>23231</xdr:colOff>
          <xdr:row>50</xdr:row>
          <xdr:rowOff>1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Cjuni" spid="_x0000_s73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23231</xdr:colOff>
          <xdr:row>32</xdr:row>
          <xdr:rowOff>511098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Biti" spid="_x0000_s739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0</xdr:rowOff>
        </xdr:from>
        <xdr:to>
          <xdr:col>12</xdr:col>
          <xdr:colOff>23232</xdr:colOff>
          <xdr:row>32</xdr:row>
          <xdr:rowOff>511098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Bni" spid="_x0000_s739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32</xdr:row>
          <xdr:rowOff>0</xdr:rowOff>
        </xdr:from>
        <xdr:to>
          <xdr:col>19</xdr:col>
          <xdr:colOff>23231</xdr:colOff>
          <xdr:row>32</xdr:row>
          <xdr:rowOff>511098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Bsan" spid="_x0000_s73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23231</xdr:colOff>
          <xdr:row>38</xdr:row>
          <xdr:rowOff>511098</xdr:rowOff>
        </xdr:to>
        <xdr:pic>
          <xdr:nvPicPr>
            <xdr:cNvPr id="57" name="図 56"/>
            <xdr:cNvPicPr>
              <a:picLocks noChangeAspect="1" noChangeArrowheads="1"/>
              <a:extLst>
                <a:ext uri="{84589F7E-364E-4C9E-8A38-B11213B215E9}">
                  <a14:cameraTool cellRange="Bsi" spid="_x0000_s740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0</xdr:rowOff>
        </xdr:from>
        <xdr:to>
          <xdr:col>12</xdr:col>
          <xdr:colOff>23232</xdr:colOff>
          <xdr:row>38</xdr:row>
          <xdr:rowOff>511098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Bgo" spid="_x0000_s74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0</xdr:rowOff>
        </xdr:from>
        <xdr:to>
          <xdr:col>19</xdr:col>
          <xdr:colOff>23231</xdr:colOff>
          <xdr:row>38</xdr:row>
          <xdr:rowOff>511098</xdr:rowOff>
        </xdr:to>
        <xdr:pic>
          <xdr:nvPicPr>
            <xdr:cNvPr id="59" name="図 58"/>
            <xdr:cNvPicPr>
              <a:picLocks noChangeAspect="1" noChangeArrowheads="1"/>
              <a:extLst>
                <a:ext uri="{84589F7E-364E-4C9E-8A38-B11213B215E9}">
                  <a14:cameraTool cellRange="Broku" spid="_x0000_s74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23231</xdr:colOff>
          <xdr:row>44</xdr:row>
          <xdr:rowOff>511098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Bnana" spid="_x0000_s740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0</xdr:rowOff>
        </xdr:from>
        <xdr:to>
          <xdr:col>12</xdr:col>
          <xdr:colOff>23232</xdr:colOff>
          <xdr:row>44</xdr:row>
          <xdr:rowOff>511098</xdr:rowOff>
        </xdr:to>
        <xdr:pic>
          <xdr:nvPicPr>
            <xdr:cNvPr id="61" name="図 60"/>
            <xdr:cNvPicPr>
              <a:picLocks noChangeAspect="1" noChangeArrowheads="1"/>
              <a:extLst>
                <a:ext uri="{84589F7E-364E-4C9E-8A38-B11213B215E9}">
                  <a14:cameraTool cellRange="Bhati" spid="_x0000_s740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44</xdr:row>
          <xdr:rowOff>0</xdr:rowOff>
        </xdr:from>
        <xdr:to>
          <xdr:col>19</xdr:col>
          <xdr:colOff>23231</xdr:colOff>
          <xdr:row>44</xdr:row>
          <xdr:rowOff>511098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Bku" spid="_x0000_s740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23231</xdr:colOff>
          <xdr:row>50</xdr:row>
          <xdr:rowOff>511098</xdr:rowOff>
        </xdr:to>
        <xdr:pic>
          <xdr:nvPicPr>
            <xdr:cNvPr id="63" name="図 62"/>
            <xdr:cNvPicPr>
              <a:picLocks noChangeAspect="1" noChangeArrowheads="1"/>
              <a:extLst>
                <a:ext uri="{84589F7E-364E-4C9E-8A38-B11213B215E9}">
                  <a14:cameraTool cellRange="Bju" spid="_x0000_s74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50</xdr:row>
          <xdr:rowOff>0</xdr:rowOff>
        </xdr:from>
        <xdr:to>
          <xdr:col>12</xdr:col>
          <xdr:colOff>23232</xdr:colOff>
          <xdr:row>50</xdr:row>
          <xdr:rowOff>511098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Bjuiti" spid="_x0000_s74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0</xdr:rowOff>
        </xdr:from>
        <xdr:to>
          <xdr:col>19</xdr:col>
          <xdr:colOff>23231</xdr:colOff>
          <xdr:row>50</xdr:row>
          <xdr:rowOff>511098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Bjuni" spid="_x0000_s74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22</xdr:col>
      <xdr:colOff>51954</xdr:colOff>
      <xdr:row>28</xdr:row>
      <xdr:rowOff>346364</xdr:rowOff>
    </xdr:from>
    <xdr:to>
      <xdr:col>23</xdr:col>
      <xdr:colOff>69272</xdr:colOff>
      <xdr:row>39</xdr:row>
      <xdr:rowOff>121227</xdr:rowOff>
    </xdr:to>
    <xdr:sp macro="" textlink="">
      <xdr:nvSpPr>
        <xdr:cNvPr id="66" name="角丸四角形吹き出し 65"/>
        <xdr:cNvSpPr/>
      </xdr:nvSpPr>
      <xdr:spPr>
        <a:xfrm>
          <a:off x="9100704" y="13976639"/>
          <a:ext cx="560243" cy="5118388"/>
        </a:xfrm>
        <a:prstGeom prst="wedgeRoundRectCallou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83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83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83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83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83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83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83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83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830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831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83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831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831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831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831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831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831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831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831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832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832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832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832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832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832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83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832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83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832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833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83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83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83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83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83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83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138545</xdr:colOff>
      <xdr:row>24</xdr:row>
      <xdr:rowOff>34637</xdr:rowOff>
    </xdr:from>
    <xdr:to>
      <xdr:col>19</xdr:col>
      <xdr:colOff>363681</xdr:colOff>
      <xdr:row>35</xdr:row>
      <xdr:rowOff>155865</xdr:rowOff>
    </xdr:to>
    <xdr:sp macro="" textlink="">
      <xdr:nvSpPr>
        <xdr:cNvPr id="42" name="角丸四角形吹き出し 41"/>
        <xdr:cNvSpPr/>
      </xdr:nvSpPr>
      <xdr:spPr>
        <a:xfrm>
          <a:off x="8310995" y="10778837"/>
          <a:ext cx="501361" cy="5074228"/>
        </a:xfrm>
        <a:prstGeom prst="wedgeRoundRectCallout">
          <a:avLst>
            <a:gd name="adj1" fmla="val 17262"/>
            <a:gd name="adj2" fmla="val 63255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1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75" style="36" hidden="1" customWidth="1"/>
    <col min="89" max="90" width="4.25" style="1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3" t="s">
        <v>100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4">
        <v>1</v>
      </c>
      <c r="R1" s="164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0.76514406366607057</v>
      </c>
      <c r="BZ1" s="40">
        <f ca="1">RANK(BY1,$BY$1:$BY$100,)</f>
        <v>18</v>
      </c>
      <c r="CA1" s="17"/>
      <c r="CB1" s="37">
        <v>1</v>
      </c>
      <c r="CC1" s="37">
        <v>1</v>
      </c>
      <c r="CD1" s="37">
        <v>1</v>
      </c>
      <c r="CF1" s="38" t="s">
        <v>23</v>
      </c>
      <c r="CG1" s="39">
        <f ca="1">RAND()</f>
        <v>0.10671923743992784</v>
      </c>
      <c r="CH1" s="40">
        <f ca="1">RANK(CG1,$CG$1:$CG$100,)</f>
        <v>47</v>
      </c>
      <c r="CI1" s="17"/>
      <c r="CJ1" s="37">
        <v>1</v>
      </c>
      <c r="CK1" s="37">
        <v>0</v>
      </c>
      <c r="CL1" s="37">
        <v>0</v>
      </c>
      <c r="CN1" s="38" t="s">
        <v>24</v>
      </c>
      <c r="CO1" s="39">
        <f ca="1">RAND()</f>
        <v>0.5451169017755978</v>
      </c>
      <c r="CP1" s="40">
        <f t="shared" ref="CP1:CP55" ca="1" si="0">RANK(CO1,$CO$1:$CO$100,)</f>
        <v>25</v>
      </c>
      <c r="CQ1" s="17"/>
      <c r="CR1" s="37">
        <v>1</v>
      </c>
      <c r="CS1" s="37">
        <v>0</v>
      </c>
      <c r="CT1" s="37">
        <v>0</v>
      </c>
      <c r="CV1" s="37"/>
      <c r="CW1" s="37"/>
    </row>
    <row r="2" spans="1:101" s="1" customFormat="1" ht="38.25" customHeight="1" thickBot="1" x14ac:dyDescent="0.3">
      <c r="A2" s="2"/>
      <c r="B2" s="160" t="s">
        <v>0</v>
      </c>
      <c r="C2" s="161"/>
      <c r="D2" s="161"/>
      <c r="E2" s="162"/>
      <c r="F2" s="160" t="s">
        <v>1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2"/>
      <c r="R2" s="2"/>
      <c r="X2" s="37"/>
      <c r="Y2" s="56" t="s">
        <v>17</v>
      </c>
      <c r="Z2" s="41">
        <f ca="1">IF(AND(BC2&lt;0,AP2&lt;9),AP2+1,AP2)</f>
        <v>6</v>
      </c>
      <c r="AA2" s="41">
        <f ca="1">AQ2</f>
        <v>9</v>
      </c>
      <c r="AB2" s="41">
        <f ca="1">AR2</f>
        <v>6</v>
      </c>
      <c r="AC2" s="37"/>
      <c r="AD2" s="41">
        <f ca="1">IF(AND(BC2&lt;0,AP2=9),AT2-1,AT2)</f>
        <v>3</v>
      </c>
      <c r="AE2" s="41">
        <f ca="1">AU2</f>
        <v>1</v>
      </c>
      <c r="AF2" s="41">
        <f ca="1">IF(BA2=0,RANDBETWEEN(1,9),AV2)</f>
        <v>3</v>
      </c>
      <c r="AG2" s="37"/>
      <c r="AH2" s="56" t="s">
        <v>17</v>
      </c>
      <c r="AI2" s="41">
        <f ca="1">Z2*100+AA2*10+AB2</f>
        <v>696</v>
      </c>
      <c r="AJ2" s="61" t="s">
        <v>20</v>
      </c>
      <c r="AK2" s="41">
        <f ca="1">AD2*100+AE2*10+AF2</f>
        <v>313</v>
      </c>
      <c r="AL2" s="61" t="s">
        <v>21</v>
      </c>
      <c r="AM2" s="41">
        <f t="shared" ref="AM2:AM13" ca="1" si="1">AI2-AK2</f>
        <v>383</v>
      </c>
      <c r="AN2" s="37"/>
      <c r="AO2" s="56" t="s">
        <v>17</v>
      </c>
      <c r="AP2" s="83">
        <f ca="1">VLOOKUP($BZ1,$CB$1:$CD$101,2,FALSE)</f>
        <v>6</v>
      </c>
      <c r="AQ2" s="83">
        <f ca="1">VLOOKUP($CH1,$CJ$1:$CL$101,2,FALSE)</f>
        <v>9</v>
      </c>
      <c r="AR2" s="83">
        <f ca="1">VLOOKUP($CP1,$CR$1:$CT$101,2,FALSE)</f>
        <v>6</v>
      </c>
      <c r="AS2" s="37"/>
      <c r="AT2" s="83">
        <f ca="1">VLOOKUP($BZ1,$CB$1:$CD$101,3,FALSE)</f>
        <v>3</v>
      </c>
      <c r="AU2" s="83">
        <f ca="1">VLOOKUP($CH1,$CJ$1:$CL$101,3,FALSE)</f>
        <v>1</v>
      </c>
      <c r="AV2" s="83">
        <f ca="1">VLOOKUP($CP1,$CR$1:$CT$101,3,FALSE)</f>
        <v>3</v>
      </c>
      <c r="AW2" s="37"/>
      <c r="AX2" s="56" t="s">
        <v>17</v>
      </c>
      <c r="AY2" s="41">
        <f ca="1">AP2*100+AQ2*10+AR2</f>
        <v>696</v>
      </c>
      <c r="AZ2" s="61" t="s">
        <v>20</v>
      </c>
      <c r="BA2" s="41">
        <f ca="1">AT2*100+AU2*10+AV2</f>
        <v>313</v>
      </c>
      <c r="BB2" s="61" t="s">
        <v>21</v>
      </c>
      <c r="BC2" s="41">
        <f t="shared" ref="BC2:BC13" ca="1" si="2">AY2-BA2</f>
        <v>383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45" ca="1" si="3">RAND()</f>
        <v>0.68847468996654748</v>
      </c>
      <c r="BZ2" s="40">
        <f t="shared" ref="BZ2:BZ45" ca="1" si="4">RANK(BY2,$BY$1:$BY$100,)</f>
        <v>21</v>
      </c>
      <c r="CA2" s="17"/>
      <c r="CB2" s="37">
        <v>2</v>
      </c>
      <c r="CC2" s="37">
        <v>2</v>
      </c>
      <c r="CD2" s="37">
        <v>1</v>
      </c>
      <c r="CG2" s="39">
        <f t="shared" ref="CG2:CG55" ca="1" si="5">RAND()</f>
        <v>0.54236806284339067</v>
      </c>
      <c r="CH2" s="40">
        <f t="shared" ref="CH2:CH55" ca="1" si="6">RANK(CG2,$CG$1:$CG$100,)</f>
        <v>21</v>
      </c>
      <c r="CI2" s="17"/>
      <c r="CJ2" s="37">
        <v>2</v>
      </c>
      <c r="CK2" s="37">
        <v>1</v>
      </c>
      <c r="CL2" s="37">
        <v>0</v>
      </c>
      <c r="CO2" s="39">
        <f t="shared" ref="CO2:CO55" ca="1" si="7">RAND()</f>
        <v>0.88414837959610004</v>
      </c>
      <c r="CP2" s="40">
        <f t="shared" ca="1" si="0"/>
        <v>10</v>
      </c>
      <c r="CQ2" s="17"/>
      <c r="CR2" s="37">
        <v>2</v>
      </c>
      <c r="CS2" s="37">
        <v>1</v>
      </c>
      <c r="CT2" s="37">
        <v>0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6</v>
      </c>
      <c r="AA3" s="41">
        <f t="shared" ref="AA3:AA13" ca="1" si="9">AQ3</f>
        <v>5</v>
      </c>
      <c r="AB3" s="41">
        <f t="shared" ref="AB3:AB13" ca="1" si="10">AR3</f>
        <v>3</v>
      </c>
      <c r="AC3" s="37"/>
      <c r="AD3" s="41">
        <f t="shared" ref="AD3:AD13" ca="1" si="11">IF(AND(BC3&lt;0,AP3=9),AT3-1,AT3)</f>
        <v>6</v>
      </c>
      <c r="AE3" s="41">
        <f t="shared" ref="AE3:AE13" ca="1" si="12">AU3</f>
        <v>5</v>
      </c>
      <c r="AF3" s="41">
        <f t="shared" ref="AF3:AF13" ca="1" si="13">IF(BA3=0,RANDBETWEEN(1,9),AV3)</f>
        <v>3</v>
      </c>
      <c r="AG3" s="37"/>
      <c r="AH3" s="56" t="s">
        <v>3</v>
      </c>
      <c r="AI3" s="41">
        <f t="shared" ref="AI3:AI13" ca="1" si="14">Z3*100+AA3*10+AB3</f>
        <v>653</v>
      </c>
      <c r="AJ3" s="61" t="s">
        <v>20</v>
      </c>
      <c r="AK3" s="41">
        <f t="shared" ref="AK3:AK13" ca="1" si="15">AD3*100+AE3*10+AF3</f>
        <v>653</v>
      </c>
      <c r="AL3" s="61" t="s">
        <v>21</v>
      </c>
      <c r="AM3" s="41">
        <f t="shared" ca="1" si="1"/>
        <v>0</v>
      </c>
      <c r="AN3" s="37"/>
      <c r="AO3" s="56" t="s">
        <v>3</v>
      </c>
      <c r="AP3" s="83">
        <f t="shared" ref="AP3:AP13" ca="1" si="16">VLOOKUP($BZ2,$CB$1:$CD$101,2,FALSE)</f>
        <v>6</v>
      </c>
      <c r="AQ3" s="83">
        <f t="shared" ref="AQ3:AQ13" ca="1" si="17">VLOOKUP($CH2,$CJ$1:$CL$101,2,FALSE)</f>
        <v>5</v>
      </c>
      <c r="AR3" s="83">
        <f t="shared" ref="AR3:AR13" ca="1" si="18">VLOOKUP($CP2,$CR$1:$CT$101,2,FALSE)</f>
        <v>3</v>
      </c>
      <c r="AS3" s="37"/>
      <c r="AT3" s="83">
        <f t="shared" ref="AT3:AT13" ca="1" si="19">VLOOKUP($BZ2,$CB$1:$CD$101,3,FALSE)</f>
        <v>6</v>
      </c>
      <c r="AU3" s="83">
        <f t="shared" ref="AU3:AU13" ca="1" si="20">VLOOKUP($CH2,$CJ$1:$CL$101,3,FALSE)</f>
        <v>5</v>
      </c>
      <c r="AV3" s="83">
        <f t="shared" ref="AV3:AV13" ca="1" si="21">VLOOKUP($CP2,$CR$1:$CT$101,3,FALSE)</f>
        <v>3</v>
      </c>
      <c r="AW3" s="37"/>
      <c r="AX3" s="56" t="s">
        <v>3</v>
      </c>
      <c r="AY3" s="41">
        <f t="shared" ref="AY3:AY13" ca="1" si="22">AP3*100+AQ3*10+AR3</f>
        <v>653</v>
      </c>
      <c r="AZ3" s="61" t="s">
        <v>20</v>
      </c>
      <c r="BA3" s="41">
        <f t="shared" ref="BA3:BA13" ca="1" si="23">AT3*100+AU3*10+AV3</f>
        <v>653</v>
      </c>
      <c r="BB3" s="61" t="s">
        <v>21</v>
      </c>
      <c r="BC3" s="41">
        <f t="shared" ca="1" si="2"/>
        <v>0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0.85690543461205815</v>
      </c>
      <c r="BZ3" s="40">
        <f t="shared" ca="1" si="4"/>
        <v>13</v>
      </c>
      <c r="CA3" s="17"/>
      <c r="CB3" s="37">
        <v>3</v>
      </c>
      <c r="CC3" s="37">
        <v>2</v>
      </c>
      <c r="CD3" s="37">
        <v>2</v>
      </c>
      <c r="CG3" s="39">
        <f t="shared" ca="1" si="5"/>
        <v>0.30958029298954137</v>
      </c>
      <c r="CH3" s="40">
        <f t="shared" ca="1" si="6"/>
        <v>34</v>
      </c>
      <c r="CI3" s="17"/>
      <c r="CJ3" s="37">
        <v>3</v>
      </c>
      <c r="CK3" s="37">
        <v>1</v>
      </c>
      <c r="CL3" s="37">
        <v>1</v>
      </c>
      <c r="CO3" s="39">
        <f t="shared" ca="1" si="7"/>
        <v>0.47636669348131166</v>
      </c>
      <c r="CP3" s="40">
        <f t="shared" ca="1" si="0"/>
        <v>27</v>
      </c>
      <c r="CQ3" s="17"/>
      <c r="CR3" s="37">
        <v>3</v>
      </c>
      <c r="CS3" s="37">
        <v>1</v>
      </c>
      <c r="CT3" s="37">
        <v>1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5</v>
      </c>
      <c r="AA4" s="41">
        <f t="shared" ca="1" si="9"/>
        <v>7</v>
      </c>
      <c r="AB4" s="41">
        <f t="shared" ca="1" si="10"/>
        <v>6</v>
      </c>
      <c r="AC4" s="37"/>
      <c r="AD4" s="41">
        <f t="shared" ca="1" si="11"/>
        <v>3</v>
      </c>
      <c r="AE4" s="41">
        <f t="shared" ca="1" si="12"/>
        <v>5</v>
      </c>
      <c r="AF4" s="41">
        <f t="shared" ca="1" si="13"/>
        <v>5</v>
      </c>
      <c r="AG4" s="37"/>
      <c r="AH4" s="56" t="s">
        <v>18</v>
      </c>
      <c r="AI4" s="41">
        <f t="shared" ca="1" si="14"/>
        <v>576</v>
      </c>
      <c r="AJ4" s="61" t="s">
        <v>20</v>
      </c>
      <c r="AK4" s="41">
        <f t="shared" ca="1" si="15"/>
        <v>355</v>
      </c>
      <c r="AL4" s="61" t="s">
        <v>21</v>
      </c>
      <c r="AM4" s="41">
        <f t="shared" ca="1" si="1"/>
        <v>221</v>
      </c>
      <c r="AN4" s="37"/>
      <c r="AO4" s="56" t="s">
        <v>18</v>
      </c>
      <c r="AP4" s="83">
        <f t="shared" ca="1" si="16"/>
        <v>5</v>
      </c>
      <c r="AQ4" s="83">
        <f t="shared" ca="1" si="17"/>
        <v>7</v>
      </c>
      <c r="AR4" s="83">
        <f t="shared" ca="1" si="18"/>
        <v>6</v>
      </c>
      <c r="AS4" s="37"/>
      <c r="AT4" s="83">
        <f t="shared" ca="1" si="19"/>
        <v>3</v>
      </c>
      <c r="AU4" s="83">
        <f t="shared" ca="1" si="20"/>
        <v>5</v>
      </c>
      <c r="AV4" s="83">
        <f t="shared" ca="1" si="21"/>
        <v>5</v>
      </c>
      <c r="AW4" s="37"/>
      <c r="AX4" s="56" t="s">
        <v>18</v>
      </c>
      <c r="AY4" s="41">
        <f t="shared" ca="1" si="22"/>
        <v>576</v>
      </c>
      <c r="AZ4" s="61" t="s">
        <v>20</v>
      </c>
      <c r="BA4" s="41">
        <f t="shared" ca="1" si="23"/>
        <v>355</v>
      </c>
      <c r="BB4" s="61" t="s">
        <v>21</v>
      </c>
      <c r="BC4" s="41">
        <f t="shared" ca="1" si="2"/>
        <v>221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0.23401379033454894</v>
      </c>
      <c r="BZ4" s="40">
        <f t="shared" ca="1" si="4"/>
        <v>36</v>
      </c>
      <c r="CA4" s="17"/>
      <c r="CB4" s="37">
        <v>4</v>
      </c>
      <c r="CC4" s="37">
        <v>3</v>
      </c>
      <c r="CD4" s="37">
        <v>1</v>
      </c>
      <c r="CG4" s="39">
        <f t="shared" ca="1" si="5"/>
        <v>0.883882246830058</v>
      </c>
      <c r="CH4" s="40">
        <f t="shared" ca="1" si="6"/>
        <v>7</v>
      </c>
      <c r="CI4" s="17"/>
      <c r="CJ4" s="37">
        <v>4</v>
      </c>
      <c r="CK4" s="37">
        <v>2</v>
      </c>
      <c r="CL4" s="37">
        <v>0</v>
      </c>
      <c r="CO4" s="39">
        <f t="shared" ca="1" si="7"/>
        <v>0.91220365228147249</v>
      </c>
      <c r="CP4" s="40">
        <f t="shared" ca="1" si="0"/>
        <v>7</v>
      </c>
      <c r="CQ4" s="17"/>
      <c r="CR4" s="37">
        <v>4</v>
      </c>
      <c r="CS4" s="37">
        <v>2</v>
      </c>
      <c r="CT4" s="37">
        <v>0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8"/>
      <c r="D5" s="148"/>
      <c r="E5" s="148"/>
      <c r="F5" s="8"/>
      <c r="G5" s="6" t="s">
        <v>3</v>
      </c>
      <c r="H5" s="7"/>
      <c r="I5" s="148"/>
      <c r="J5" s="148"/>
      <c r="K5" s="148"/>
      <c r="L5" s="8"/>
      <c r="M5" s="6" t="s">
        <v>4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8</v>
      </c>
      <c r="AA5" s="41">
        <f t="shared" ca="1" si="9"/>
        <v>3</v>
      </c>
      <c r="AB5" s="41">
        <f t="shared" ca="1" si="10"/>
        <v>3</v>
      </c>
      <c r="AC5" s="37"/>
      <c r="AD5" s="41">
        <f t="shared" ca="1" si="11"/>
        <v>8</v>
      </c>
      <c r="AE5" s="41">
        <f t="shared" ca="1" si="12"/>
        <v>0</v>
      </c>
      <c r="AF5" s="41">
        <f t="shared" ca="1" si="13"/>
        <v>0</v>
      </c>
      <c r="AG5" s="37"/>
      <c r="AH5" s="56" t="s">
        <v>7</v>
      </c>
      <c r="AI5" s="41">
        <f t="shared" ca="1" si="14"/>
        <v>833</v>
      </c>
      <c r="AJ5" s="61" t="s">
        <v>20</v>
      </c>
      <c r="AK5" s="41">
        <f t="shared" ca="1" si="15"/>
        <v>800</v>
      </c>
      <c r="AL5" s="61" t="s">
        <v>21</v>
      </c>
      <c r="AM5" s="41">
        <f t="shared" ca="1" si="1"/>
        <v>33</v>
      </c>
      <c r="AN5" s="37"/>
      <c r="AO5" s="56" t="s">
        <v>7</v>
      </c>
      <c r="AP5" s="83">
        <f t="shared" ca="1" si="16"/>
        <v>8</v>
      </c>
      <c r="AQ5" s="83">
        <f t="shared" ca="1" si="17"/>
        <v>3</v>
      </c>
      <c r="AR5" s="83">
        <f t="shared" ca="1" si="18"/>
        <v>3</v>
      </c>
      <c r="AS5" s="37"/>
      <c r="AT5" s="83">
        <f t="shared" ca="1" si="19"/>
        <v>8</v>
      </c>
      <c r="AU5" s="83">
        <f t="shared" ca="1" si="20"/>
        <v>0</v>
      </c>
      <c r="AV5" s="83">
        <f t="shared" ca="1" si="21"/>
        <v>0</v>
      </c>
      <c r="AW5" s="37"/>
      <c r="AX5" s="56" t="s">
        <v>7</v>
      </c>
      <c r="AY5" s="41">
        <f t="shared" ca="1" si="22"/>
        <v>833</v>
      </c>
      <c r="AZ5" s="61" t="s">
        <v>20</v>
      </c>
      <c r="BA5" s="41">
        <f t="shared" ca="1" si="23"/>
        <v>800</v>
      </c>
      <c r="BB5" s="61" t="s">
        <v>21</v>
      </c>
      <c r="BC5" s="41">
        <f t="shared" ca="1" si="2"/>
        <v>33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0.89388595733350251</v>
      </c>
      <c r="BZ5" s="40">
        <f t="shared" ca="1" si="4"/>
        <v>9</v>
      </c>
      <c r="CA5" s="17"/>
      <c r="CB5" s="37">
        <v>5</v>
      </c>
      <c r="CC5" s="37">
        <v>3</v>
      </c>
      <c r="CD5" s="37">
        <v>2</v>
      </c>
      <c r="CG5" s="39">
        <f t="shared" ca="1" si="5"/>
        <v>0.61897107173925037</v>
      </c>
      <c r="CH5" s="40">
        <f t="shared" ca="1" si="6"/>
        <v>17</v>
      </c>
      <c r="CI5" s="17"/>
      <c r="CJ5" s="37">
        <v>5</v>
      </c>
      <c r="CK5" s="37">
        <v>2</v>
      </c>
      <c r="CL5" s="37">
        <v>1</v>
      </c>
      <c r="CO5" s="39">
        <f t="shared" ca="1" si="7"/>
        <v>2.613078919785794E-3</v>
      </c>
      <c r="CP5" s="40">
        <f t="shared" ca="1" si="0"/>
        <v>54</v>
      </c>
      <c r="CQ5" s="17"/>
      <c r="CR5" s="37">
        <v>5</v>
      </c>
      <c r="CS5" s="37">
        <v>2</v>
      </c>
      <c r="CT5" s="37">
        <v>1</v>
      </c>
      <c r="CV5" s="36"/>
      <c r="CW5" s="36"/>
    </row>
    <row r="6" spans="1:101" s="1" customFormat="1" ht="42" customHeight="1" x14ac:dyDescent="0.25">
      <c r="A6" s="9"/>
      <c r="B6" s="151"/>
      <c r="C6" s="154">
        <f ca="1">Z2</f>
        <v>6</v>
      </c>
      <c r="D6" s="154">
        <f ca="1">AA2</f>
        <v>9</v>
      </c>
      <c r="E6" s="154">
        <f ca="1">AB2</f>
        <v>6</v>
      </c>
      <c r="F6" s="8"/>
      <c r="G6" s="9"/>
      <c r="H6" s="151"/>
      <c r="I6" s="154">
        <f ca="1">Z3</f>
        <v>6</v>
      </c>
      <c r="J6" s="154">
        <f ca="1">AA3</f>
        <v>5</v>
      </c>
      <c r="K6" s="154">
        <f ca="1">AB3</f>
        <v>3</v>
      </c>
      <c r="L6" s="8"/>
      <c r="M6" s="9"/>
      <c r="N6" s="151"/>
      <c r="O6" s="154">
        <f ca="1">Z4</f>
        <v>5</v>
      </c>
      <c r="P6" s="154">
        <f ca="1">AA4</f>
        <v>7</v>
      </c>
      <c r="Q6" s="154">
        <f ca="1">AB4</f>
        <v>6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4</v>
      </c>
      <c r="AA6" s="41">
        <f t="shared" ca="1" si="9"/>
        <v>5</v>
      </c>
      <c r="AB6" s="41">
        <f t="shared" ca="1" si="10"/>
        <v>9</v>
      </c>
      <c r="AC6" s="37"/>
      <c r="AD6" s="41">
        <f t="shared" ca="1" si="11"/>
        <v>3</v>
      </c>
      <c r="AE6" s="41">
        <f t="shared" ca="1" si="12"/>
        <v>1</v>
      </c>
      <c r="AF6" s="41">
        <f t="shared" ca="1" si="13"/>
        <v>8</v>
      </c>
      <c r="AG6" s="37"/>
      <c r="AH6" s="56" t="s">
        <v>6</v>
      </c>
      <c r="AI6" s="41">
        <f t="shared" ca="1" si="14"/>
        <v>459</v>
      </c>
      <c r="AJ6" s="61" t="s">
        <v>20</v>
      </c>
      <c r="AK6" s="41">
        <f t="shared" ca="1" si="15"/>
        <v>318</v>
      </c>
      <c r="AL6" s="61" t="s">
        <v>21</v>
      </c>
      <c r="AM6" s="41">
        <f t="shared" ca="1" si="1"/>
        <v>141</v>
      </c>
      <c r="AN6" s="37"/>
      <c r="AO6" s="56" t="s">
        <v>6</v>
      </c>
      <c r="AP6" s="83">
        <f t="shared" ca="1" si="16"/>
        <v>4</v>
      </c>
      <c r="AQ6" s="83">
        <f t="shared" ca="1" si="17"/>
        <v>5</v>
      </c>
      <c r="AR6" s="83">
        <f t="shared" ca="1" si="18"/>
        <v>9</v>
      </c>
      <c r="AS6" s="37"/>
      <c r="AT6" s="83">
        <f t="shared" ca="1" si="19"/>
        <v>3</v>
      </c>
      <c r="AU6" s="83">
        <f t="shared" ca="1" si="20"/>
        <v>1</v>
      </c>
      <c r="AV6" s="83">
        <f t="shared" ca="1" si="21"/>
        <v>8</v>
      </c>
      <c r="AW6" s="37"/>
      <c r="AX6" s="56" t="s">
        <v>6</v>
      </c>
      <c r="AY6" s="41">
        <f t="shared" ca="1" si="22"/>
        <v>459</v>
      </c>
      <c r="AZ6" s="61" t="s">
        <v>20</v>
      </c>
      <c r="BA6" s="41">
        <f t="shared" ca="1" si="23"/>
        <v>318</v>
      </c>
      <c r="BB6" s="61" t="s">
        <v>21</v>
      </c>
      <c r="BC6" s="41">
        <f t="shared" ca="1" si="2"/>
        <v>141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0.60409861308356083</v>
      </c>
      <c r="BZ6" s="40">
        <f t="shared" ca="1" si="4"/>
        <v>25</v>
      </c>
      <c r="CA6" s="17"/>
      <c r="CB6" s="37">
        <v>6</v>
      </c>
      <c r="CC6" s="37">
        <v>3</v>
      </c>
      <c r="CD6" s="37">
        <v>3</v>
      </c>
      <c r="CG6" s="39">
        <f t="shared" ca="1" si="5"/>
        <v>0.21094770870889867</v>
      </c>
      <c r="CH6" s="40">
        <f t="shared" ca="1" si="6"/>
        <v>42</v>
      </c>
      <c r="CI6" s="17"/>
      <c r="CJ6" s="37">
        <v>6</v>
      </c>
      <c r="CK6" s="37">
        <v>2</v>
      </c>
      <c r="CL6" s="37">
        <v>2</v>
      </c>
      <c r="CO6" s="39">
        <f t="shared" ca="1" si="7"/>
        <v>1.3139533296421257E-3</v>
      </c>
      <c r="CP6" s="40">
        <f t="shared" ca="1" si="0"/>
        <v>55</v>
      </c>
      <c r="CQ6" s="17"/>
      <c r="CR6" s="37">
        <v>6</v>
      </c>
      <c r="CS6" s="37">
        <v>2</v>
      </c>
      <c r="CT6" s="37">
        <v>2</v>
      </c>
      <c r="CV6" s="36"/>
      <c r="CW6" s="36"/>
    </row>
    <row r="7" spans="1:101" s="1" customFormat="1" ht="42" customHeight="1" thickBot="1" x14ac:dyDescent="0.3">
      <c r="A7" s="9"/>
      <c r="B7" s="152" t="s">
        <v>20</v>
      </c>
      <c r="C7" s="152">
        <f ca="1">AD2</f>
        <v>3</v>
      </c>
      <c r="D7" s="152">
        <f ca="1">AE2</f>
        <v>1</v>
      </c>
      <c r="E7" s="152">
        <f ca="1">AF2</f>
        <v>3</v>
      </c>
      <c r="F7" s="8"/>
      <c r="G7" s="9"/>
      <c r="H7" s="152" t="s">
        <v>20</v>
      </c>
      <c r="I7" s="152">
        <f ca="1">AD3</f>
        <v>6</v>
      </c>
      <c r="J7" s="152">
        <f ca="1">AE3</f>
        <v>5</v>
      </c>
      <c r="K7" s="152">
        <f ca="1">AF3</f>
        <v>3</v>
      </c>
      <c r="L7" s="8"/>
      <c r="M7" s="9"/>
      <c r="N7" s="152" t="s">
        <v>20</v>
      </c>
      <c r="O7" s="152">
        <f ca="1">AD4</f>
        <v>3</v>
      </c>
      <c r="P7" s="152">
        <f ca="1">AE4</f>
        <v>5</v>
      </c>
      <c r="Q7" s="152">
        <f ca="1">AF4</f>
        <v>5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7</v>
      </c>
      <c r="AA7" s="41">
        <f t="shared" ca="1" si="9"/>
        <v>8</v>
      </c>
      <c r="AB7" s="41">
        <f t="shared" ca="1" si="10"/>
        <v>9</v>
      </c>
      <c r="AC7" s="37"/>
      <c r="AD7" s="41">
        <f t="shared" ca="1" si="11"/>
        <v>4</v>
      </c>
      <c r="AE7" s="41">
        <f t="shared" ca="1" si="12"/>
        <v>5</v>
      </c>
      <c r="AF7" s="41">
        <f t="shared" ca="1" si="13"/>
        <v>9</v>
      </c>
      <c r="AG7" s="37"/>
      <c r="AH7" s="56" t="s">
        <v>5</v>
      </c>
      <c r="AI7" s="41">
        <f t="shared" ca="1" si="14"/>
        <v>789</v>
      </c>
      <c r="AJ7" s="61" t="s">
        <v>20</v>
      </c>
      <c r="AK7" s="41">
        <f t="shared" ca="1" si="15"/>
        <v>459</v>
      </c>
      <c r="AL7" s="61" t="s">
        <v>21</v>
      </c>
      <c r="AM7" s="41">
        <f t="shared" ca="1" si="1"/>
        <v>330</v>
      </c>
      <c r="AN7" s="37"/>
      <c r="AO7" s="56" t="s">
        <v>5</v>
      </c>
      <c r="AP7" s="83">
        <f t="shared" ca="1" si="16"/>
        <v>7</v>
      </c>
      <c r="AQ7" s="83">
        <f t="shared" ca="1" si="17"/>
        <v>8</v>
      </c>
      <c r="AR7" s="83">
        <f t="shared" ca="1" si="18"/>
        <v>9</v>
      </c>
      <c r="AS7" s="37"/>
      <c r="AT7" s="83">
        <f t="shared" ca="1" si="19"/>
        <v>4</v>
      </c>
      <c r="AU7" s="83">
        <f t="shared" ca="1" si="20"/>
        <v>5</v>
      </c>
      <c r="AV7" s="83">
        <f t="shared" ca="1" si="21"/>
        <v>9</v>
      </c>
      <c r="AW7" s="37"/>
      <c r="AX7" s="56" t="s">
        <v>5</v>
      </c>
      <c r="AY7" s="41">
        <f t="shared" ca="1" si="22"/>
        <v>789</v>
      </c>
      <c r="AZ7" s="61" t="s">
        <v>20</v>
      </c>
      <c r="BA7" s="41">
        <f t="shared" ca="1" si="23"/>
        <v>459</v>
      </c>
      <c r="BB7" s="61" t="s">
        <v>21</v>
      </c>
      <c r="BC7" s="41">
        <f t="shared" ca="1" si="2"/>
        <v>330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0.35366194052895161</v>
      </c>
      <c r="BZ7" s="40">
        <f t="shared" ca="1" si="4"/>
        <v>33</v>
      </c>
      <c r="CA7" s="17"/>
      <c r="CB7" s="37">
        <v>7</v>
      </c>
      <c r="CC7" s="37">
        <v>4</v>
      </c>
      <c r="CD7" s="37">
        <v>1</v>
      </c>
      <c r="CG7" s="39">
        <f t="shared" ca="1" si="5"/>
        <v>0.27194348988323092</v>
      </c>
      <c r="CH7" s="40">
        <f t="shared" ca="1" si="6"/>
        <v>38</v>
      </c>
      <c r="CI7" s="17"/>
      <c r="CJ7" s="37">
        <v>7</v>
      </c>
      <c r="CK7" s="37">
        <v>3</v>
      </c>
      <c r="CL7" s="37">
        <v>0</v>
      </c>
      <c r="CO7" s="39">
        <f t="shared" ca="1" si="7"/>
        <v>0.75101589441039573</v>
      </c>
      <c r="CP7" s="40">
        <f t="shared" ca="1" si="0"/>
        <v>13</v>
      </c>
      <c r="CQ7" s="17"/>
      <c r="CR7" s="37">
        <v>7</v>
      </c>
      <c r="CS7" s="37">
        <v>3</v>
      </c>
      <c r="CT7" s="37">
        <v>0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8</v>
      </c>
      <c r="AA8" s="41">
        <f t="shared" ca="1" si="9"/>
        <v>8</v>
      </c>
      <c r="AB8" s="41">
        <f t="shared" ca="1" si="10"/>
        <v>4</v>
      </c>
      <c r="AC8" s="37"/>
      <c r="AD8" s="41">
        <f t="shared" ca="1" si="11"/>
        <v>5</v>
      </c>
      <c r="AE8" s="41">
        <f t="shared" ca="1" si="12"/>
        <v>1</v>
      </c>
      <c r="AF8" s="41">
        <f t="shared" ca="1" si="13"/>
        <v>2</v>
      </c>
      <c r="AG8" s="37"/>
      <c r="AH8" s="56" t="s">
        <v>8</v>
      </c>
      <c r="AI8" s="41">
        <f t="shared" ca="1" si="14"/>
        <v>884</v>
      </c>
      <c r="AJ8" s="61" t="s">
        <v>20</v>
      </c>
      <c r="AK8" s="41">
        <f t="shared" ca="1" si="15"/>
        <v>512</v>
      </c>
      <c r="AL8" s="61" t="s">
        <v>21</v>
      </c>
      <c r="AM8" s="41">
        <f t="shared" ca="1" si="1"/>
        <v>372</v>
      </c>
      <c r="AN8" s="37"/>
      <c r="AO8" s="56" t="s">
        <v>8</v>
      </c>
      <c r="AP8" s="83">
        <f t="shared" ca="1" si="16"/>
        <v>8</v>
      </c>
      <c r="AQ8" s="83">
        <f t="shared" ca="1" si="17"/>
        <v>8</v>
      </c>
      <c r="AR8" s="83">
        <f t="shared" ca="1" si="18"/>
        <v>4</v>
      </c>
      <c r="AS8" s="37"/>
      <c r="AT8" s="83">
        <f t="shared" ca="1" si="19"/>
        <v>5</v>
      </c>
      <c r="AU8" s="83">
        <f t="shared" ca="1" si="20"/>
        <v>1</v>
      </c>
      <c r="AV8" s="83">
        <f t="shared" ca="1" si="21"/>
        <v>2</v>
      </c>
      <c r="AW8" s="37"/>
      <c r="AX8" s="56" t="s">
        <v>8</v>
      </c>
      <c r="AY8" s="41">
        <f t="shared" ca="1" si="22"/>
        <v>884</v>
      </c>
      <c r="AZ8" s="61" t="s">
        <v>20</v>
      </c>
      <c r="BA8" s="41">
        <f t="shared" ca="1" si="23"/>
        <v>512</v>
      </c>
      <c r="BB8" s="61" t="s">
        <v>21</v>
      </c>
      <c r="BC8" s="41">
        <f t="shared" ca="1" si="2"/>
        <v>372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0.10832463088134425</v>
      </c>
      <c r="BZ8" s="40">
        <f t="shared" ca="1" si="4"/>
        <v>41</v>
      </c>
      <c r="CA8" s="17"/>
      <c r="CB8" s="37">
        <v>8</v>
      </c>
      <c r="CC8" s="37">
        <v>4</v>
      </c>
      <c r="CD8" s="37">
        <v>2</v>
      </c>
      <c r="CG8" s="39">
        <f t="shared" ca="1" si="5"/>
        <v>0.66141247322279684</v>
      </c>
      <c r="CH8" s="40">
        <f t="shared" ca="1" si="6"/>
        <v>13</v>
      </c>
      <c r="CI8" s="17"/>
      <c r="CJ8" s="37">
        <v>8</v>
      </c>
      <c r="CK8" s="37">
        <v>3</v>
      </c>
      <c r="CL8" s="37">
        <v>1</v>
      </c>
      <c r="CO8" s="39">
        <f t="shared" ca="1" si="7"/>
        <v>0.86868170680594925</v>
      </c>
      <c r="CP8" s="40">
        <f t="shared" ca="1" si="0"/>
        <v>11</v>
      </c>
      <c r="CQ8" s="17"/>
      <c r="CR8" s="37">
        <v>8</v>
      </c>
      <c r="CS8" s="37">
        <v>3</v>
      </c>
      <c r="CT8" s="37">
        <v>1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9</v>
      </c>
      <c r="AA9" s="41">
        <f t="shared" ca="1" si="9"/>
        <v>4</v>
      </c>
      <c r="AB9" s="41">
        <f t="shared" ca="1" si="10"/>
        <v>4</v>
      </c>
      <c r="AC9" s="37"/>
      <c r="AD9" s="41">
        <f t="shared" ca="1" si="11"/>
        <v>5</v>
      </c>
      <c r="AE9" s="41">
        <f t="shared" ca="1" si="12"/>
        <v>2</v>
      </c>
      <c r="AF9" s="41">
        <f t="shared" ca="1" si="13"/>
        <v>0</v>
      </c>
      <c r="AG9" s="37"/>
      <c r="AH9" s="56" t="s">
        <v>9</v>
      </c>
      <c r="AI9" s="41">
        <f t="shared" ca="1" si="14"/>
        <v>944</v>
      </c>
      <c r="AJ9" s="61" t="s">
        <v>20</v>
      </c>
      <c r="AK9" s="41">
        <f t="shared" ca="1" si="15"/>
        <v>520</v>
      </c>
      <c r="AL9" s="61" t="s">
        <v>21</v>
      </c>
      <c r="AM9" s="41">
        <f t="shared" ca="1" si="1"/>
        <v>424</v>
      </c>
      <c r="AN9" s="37"/>
      <c r="AO9" s="56" t="s">
        <v>9</v>
      </c>
      <c r="AP9" s="83">
        <f t="shared" ca="1" si="16"/>
        <v>9</v>
      </c>
      <c r="AQ9" s="83">
        <f t="shared" ca="1" si="17"/>
        <v>4</v>
      </c>
      <c r="AR9" s="83">
        <f t="shared" ca="1" si="18"/>
        <v>4</v>
      </c>
      <c r="AS9" s="37"/>
      <c r="AT9" s="83">
        <f t="shared" ca="1" si="19"/>
        <v>5</v>
      </c>
      <c r="AU9" s="83">
        <f t="shared" ca="1" si="20"/>
        <v>2</v>
      </c>
      <c r="AV9" s="83">
        <f t="shared" ca="1" si="21"/>
        <v>0</v>
      </c>
      <c r="AW9" s="37"/>
      <c r="AX9" s="56" t="s">
        <v>9</v>
      </c>
      <c r="AY9" s="41">
        <f t="shared" ca="1" si="22"/>
        <v>944</v>
      </c>
      <c r="AZ9" s="61" t="s">
        <v>20</v>
      </c>
      <c r="BA9" s="41">
        <f t="shared" ca="1" si="23"/>
        <v>520</v>
      </c>
      <c r="BB9" s="61" t="s">
        <v>21</v>
      </c>
      <c r="BC9" s="41">
        <f t="shared" ca="1" si="2"/>
        <v>424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0.68438377804472972</v>
      </c>
      <c r="BZ9" s="40">
        <f t="shared" ca="1" si="4"/>
        <v>22</v>
      </c>
      <c r="CA9" s="17"/>
      <c r="CB9" s="37">
        <v>9</v>
      </c>
      <c r="CC9" s="37">
        <v>4</v>
      </c>
      <c r="CD9" s="37">
        <v>3</v>
      </c>
      <c r="CG9" s="39">
        <f t="shared" ca="1" si="5"/>
        <v>0.29309372896174846</v>
      </c>
      <c r="CH9" s="40">
        <f t="shared" ca="1" si="6"/>
        <v>36</v>
      </c>
      <c r="CI9" s="17"/>
      <c r="CJ9" s="37">
        <v>9</v>
      </c>
      <c r="CK9" s="37">
        <v>3</v>
      </c>
      <c r="CL9" s="37">
        <v>2</v>
      </c>
      <c r="CO9" s="39">
        <f t="shared" ca="1" si="7"/>
        <v>0.24376411048481672</v>
      </c>
      <c r="CP9" s="40">
        <f t="shared" ca="1" si="0"/>
        <v>38</v>
      </c>
      <c r="CQ9" s="17"/>
      <c r="CR9" s="37">
        <v>9</v>
      </c>
      <c r="CS9" s="37">
        <v>3</v>
      </c>
      <c r="CT9" s="37">
        <v>2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8"/>
        <v>7</v>
      </c>
      <c r="AA10" s="41">
        <f t="shared" ca="1" si="9"/>
        <v>7</v>
      </c>
      <c r="AB10" s="41">
        <f t="shared" ca="1" si="10"/>
        <v>8</v>
      </c>
      <c r="AC10" s="37"/>
      <c r="AD10" s="41">
        <f t="shared" ca="1" si="11"/>
        <v>1</v>
      </c>
      <c r="AE10" s="41">
        <f t="shared" ca="1" si="12"/>
        <v>7</v>
      </c>
      <c r="AF10" s="41">
        <f t="shared" ca="1" si="13"/>
        <v>1</v>
      </c>
      <c r="AG10" s="37"/>
      <c r="AH10" s="56" t="s">
        <v>19</v>
      </c>
      <c r="AI10" s="41">
        <f t="shared" ca="1" si="14"/>
        <v>778</v>
      </c>
      <c r="AJ10" s="61" t="s">
        <v>20</v>
      </c>
      <c r="AK10" s="41">
        <f t="shared" ca="1" si="15"/>
        <v>171</v>
      </c>
      <c r="AL10" s="61" t="s">
        <v>21</v>
      </c>
      <c r="AM10" s="41">
        <f t="shared" ca="1" si="1"/>
        <v>607</v>
      </c>
      <c r="AN10" s="37"/>
      <c r="AO10" s="56" t="s">
        <v>19</v>
      </c>
      <c r="AP10" s="83">
        <f t="shared" ca="1" si="16"/>
        <v>7</v>
      </c>
      <c r="AQ10" s="83">
        <f t="shared" ca="1" si="17"/>
        <v>7</v>
      </c>
      <c r="AR10" s="83">
        <f t="shared" ca="1" si="18"/>
        <v>8</v>
      </c>
      <c r="AS10" s="37"/>
      <c r="AT10" s="83">
        <f t="shared" ca="1" si="19"/>
        <v>1</v>
      </c>
      <c r="AU10" s="83">
        <f t="shared" ca="1" si="20"/>
        <v>7</v>
      </c>
      <c r="AV10" s="83">
        <f t="shared" ca="1" si="21"/>
        <v>1</v>
      </c>
      <c r="AW10" s="37"/>
      <c r="AX10" s="56" t="s">
        <v>19</v>
      </c>
      <c r="AY10" s="41">
        <f t="shared" ca="1" si="22"/>
        <v>778</v>
      </c>
      <c r="AZ10" s="61" t="s">
        <v>20</v>
      </c>
      <c r="BA10" s="41">
        <f t="shared" ca="1" si="23"/>
        <v>171</v>
      </c>
      <c r="BB10" s="61" t="s">
        <v>21</v>
      </c>
      <c r="BC10" s="41">
        <f t="shared" ca="1" si="2"/>
        <v>607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0.83519471029396031</v>
      </c>
      <c r="BZ10" s="40">
        <f t="shared" ca="1" si="4"/>
        <v>15</v>
      </c>
      <c r="CA10" s="17"/>
      <c r="CB10" s="37">
        <v>10</v>
      </c>
      <c r="CC10" s="37">
        <v>4</v>
      </c>
      <c r="CD10" s="37">
        <v>4</v>
      </c>
      <c r="CG10" s="39">
        <f t="shared" ca="1" si="5"/>
        <v>0.8575000424853304</v>
      </c>
      <c r="CH10" s="40">
        <f t="shared" ca="1" si="6"/>
        <v>9</v>
      </c>
      <c r="CI10" s="17"/>
      <c r="CJ10" s="37">
        <v>10</v>
      </c>
      <c r="CK10" s="37">
        <v>3</v>
      </c>
      <c r="CL10" s="37">
        <v>3</v>
      </c>
      <c r="CO10" s="39">
        <f t="shared" ca="1" si="7"/>
        <v>4.5122967707981521E-2</v>
      </c>
      <c r="CP10" s="40">
        <f t="shared" ca="1" si="0"/>
        <v>53</v>
      </c>
      <c r="CQ10" s="17"/>
      <c r="CR10" s="37">
        <v>10</v>
      </c>
      <c r="CS10" s="37">
        <v>3</v>
      </c>
      <c r="CT10" s="37">
        <v>3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8"/>
      <c r="D11" s="148"/>
      <c r="E11" s="148"/>
      <c r="F11" s="8"/>
      <c r="G11" s="6" t="s">
        <v>6</v>
      </c>
      <c r="H11" s="7"/>
      <c r="I11" s="148"/>
      <c r="J11" s="148"/>
      <c r="K11" s="148"/>
      <c r="L11" s="8"/>
      <c r="M11" s="6" t="s">
        <v>5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5</v>
      </c>
      <c r="AA11" s="41">
        <f t="shared" ca="1" si="9"/>
        <v>3</v>
      </c>
      <c r="AB11" s="41">
        <f t="shared" ca="1" si="10"/>
        <v>9</v>
      </c>
      <c r="AC11" s="37"/>
      <c r="AD11" s="41">
        <f t="shared" ca="1" si="11"/>
        <v>5</v>
      </c>
      <c r="AE11" s="41">
        <f t="shared" ca="1" si="12"/>
        <v>2</v>
      </c>
      <c r="AF11" s="41">
        <f t="shared" ca="1" si="13"/>
        <v>7</v>
      </c>
      <c r="AG11" s="37"/>
      <c r="AH11" s="56" t="s">
        <v>13</v>
      </c>
      <c r="AI11" s="41">
        <f t="shared" ca="1" si="14"/>
        <v>539</v>
      </c>
      <c r="AJ11" s="61" t="s">
        <v>20</v>
      </c>
      <c r="AK11" s="41">
        <f t="shared" ca="1" si="15"/>
        <v>527</v>
      </c>
      <c r="AL11" s="61" t="s">
        <v>21</v>
      </c>
      <c r="AM11" s="41">
        <f t="shared" ca="1" si="1"/>
        <v>12</v>
      </c>
      <c r="AN11" s="37"/>
      <c r="AO11" s="56" t="s">
        <v>13</v>
      </c>
      <c r="AP11" s="83">
        <f t="shared" ca="1" si="16"/>
        <v>5</v>
      </c>
      <c r="AQ11" s="83">
        <f t="shared" ca="1" si="17"/>
        <v>3</v>
      </c>
      <c r="AR11" s="83">
        <f t="shared" ca="1" si="18"/>
        <v>9</v>
      </c>
      <c r="AS11" s="37"/>
      <c r="AT11" s="83">
        <f t="shared" ca="1" si="19"/>
        <v>5</v>
      </c>
      <c r="AU11" s="83">
        <f t="shared" ca="1" si="20"/>
        <v>2</v>
      </c>
      <c r="AV11" s="83">
        <f t="shared" ca="1" si="21"/>
        <v>7</v>
      </c>
      <c r="AW11" s="37"/>
      <c r="AX11" s="56" t="s">
        <v>13</v>
      </c>
      <c r="AY11" s="41">
        <f t="shared" ca="1" si="22"/>
        <v>539</v>
      </c>
      <c r="AZ11" s="61" t="s">
        <v>20</v>
      </c>
      <c r="BA11" s="41">
        <f t="shared" ca="1" si="23"/>
        <v>527</v>
      </c>
      <c r="BB11" s="61" t="s">
        <v>21</v>
      </c>
      <c r="BC11" s="41">
        <f t="shared" ca="1" si="2"/>
        <v>12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0.41074290811988878</v>
      </c>
      <c r="BZ11" s="40">
        <f t="shared" ca="1" si="4"/>
        <v>30</v>
      </c>
      <c r="CA11" s="17"/>
      <c r="CB11" s="37">
        <v>11</v>
      </c>
      <c r="CC11" s="37">
        <v>5</v>
      </c>
      <c r="CD11" s="37">
        <v>1</v>
      </c>
      <c r="CG11" s="39">
        <f t="shared" ca="1" si="5"/>
        <v>0.22401265143185933</v>
      </c>
      <c r="CH11" s="40">
        <f t="shared" ca="1" si="6"/>
        <v>41</v>
      </c>
      <c r="CI11" s="17"/>
      <c r="CJ11" s="37">
        <v>11</v>
      </c>
      <c r="CK11" s="37">
        <v>4</v>
      </c>
      <c r="CL11" s="37">
        <v>0</v>
      </c>
      <c r="CO11" s="39">
        <f t="shared" ca="1" si="7"/>
        <v>0.12539778036419824</v>
      </c>
      <c r="CP11" s="40">
        <f t="shared" ca="1" si="0"/>
        <v>47</v>
      </c>
      <c r="CQ11" s="17"/>
      <c r="CR11" s="37">
        <v>11</v>
      </c>
      <c r="CS11" s="37">
        <v>4</v>
      </c>
      <c r="CT11" s="37">
        <v>0</v>
      </c>
      <c r="CV11" s="36"/>
      <c r="CW11" s="36"/>
    </row>
    <row r="12" spans="1:101" s="1" customFormat="1" ht="42" customHeight="1" x14ac:dyDescent="0.25">
      <c r="A12" s="9"/>
      <c r="B12" s="151"/>
      <c r="C12" s="154">
        <f ca="1">Z5</f>
        <v>8</v>
      </c>
      <c r="D12" s="154">
        <f ca="1">AA5</f>
        <v>3</v>
      </c>
      <c r="E12" s="154">
        <f ca="1">AB5</f>
        <v>3</v>
      </c>
      <c r="F12" s="8"/>
      <c r="G12" s="9"/>
      <c r="H12" s="151"/>
      <c r="I12" s="154">
        <f ca="1">Z6</f>
        <v>4</v>
      </c>
      <c r="J12" s="154">
        <f ca="1">AA6</f>
        <v>5</v>
      </c>
      <c r="K12" s="154">
        <f ca="1">AB6</f>
        <v>9</v>
      </c>
      <c r="L12" s="8"/>
      <c r="M12" s="9"/>
      <c r="N12" s="151"/>
      <c r="O12" s="154">
        <f ca="1">Z7</f>
        <v>7</v>
      </c>
      <c r="P12" s="154">
        <f ca="1">AA7</f>
        <v>8</v>
      </c>
      <c r="Q12" s="154">
        <f ca="1">AB7</f>
        <v>9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8</v>
      </c>
      <c r="AA12" s="41">
        <f t="shared" ca="1" si="9"/>
        <v>8</v>
      </c>
      <c r="AB12" s="41">
        <f t="shared" ca="1" si="10"/>
        <v>9</v>
      </c>
      <c r="AC12" s="37"/>
      <c r="AD12" s="41">
        <f t="shared" ca="1" si="11"/>
        <v>2</v>
      </c>
      <c r="AE12" s="41">
        <f t="shared" ca="1" si="12"/>
        <v>4</v>
      </c>
      <c r="AF12" s="41">
        <f t="shared" ca="1" si="13"/>
        <v>1</v>
      </c>
      <c r="AG12" s="37"/>
      <c r="AH12" s="56" t="s">
        <v>12</v>
      </c>
      <c r="AI12" s="41">
        <f t="shared" ca="1" si="14"/>
        <v>889</v>
      </c>
      <c r="AJ12" s="61" t="s">
        <v>20</v>
      </c>
      <c r="AK12" s="41">
        <f t="shared" ca="1" si="15"/>
        <v>241</v>
      </c>
      <c r="AL12" s="61" t="s">
        <v>21</v>
      </c>
      <c r="AM12" s="41">
        <f t="shared" ca="1" si="1"/>
        <v>648</v>
      </c>
      <c r="AN12" s="37"/>
      <c r="AO12" s="56" t="s">
        <v>12</v>
      </c>
      <c r="AP12" s="83">
        <f t="shared" ca="1" si="16"/>
        <v>8</v>
      </c>
      <c r="AQ12" s="83">
        <f t="shared" ca="1" si="17"/>
        <v>8</v>
      </c>
      <c r="AR12" s="83">
        <f t="shared" ca="1" si="18"/>
        <v>9</v>
      </c>
      <c r="AS12" s="37"/>
      <c r="AT12" s="83">
        <f t="shared" ca="1" si="19"/>
        <v>2</v>
      </c>
      <c r="AU12" s="83">
        <f t="shared" ca="1" si="20"/>
        <v>4</v>
      </c>
      <c r="AV12" s="83">
        <f t="shared" ca="1" si="21"/>
        <v>1</v>
      </c>
      <c r="AW12" s="37"/>
      <c r="AX12" s="56" t="s">
        <v>12</v>
      </c>
      <c r="AY12" s="41">
        <f t="shared" ca="1" si="22"/>
        <v>889</v>
      </c>
      <c r="AZ12" s="61" t="s">
        <v>20</v>
      </c>
      <c r="BA12" s="41">
        <f t="shared" ca="1" si="23"/>
        <v>241</v>
      </c>
      <c r="BB12" s="61" t="s">
        <v>21</v>
      </c>
      <c r="BC12" s="41">
        <f t="shared" ca="1" si="2"/>
        <v>648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0.6583089037599541</v>
      </c>
      <c r="BZ12" s="40">
        <f t="shared" ca="1" si="4"/>
        <v>24</v>
      </c>
      <c r="CA12" s="17"/>
      <c r="CB12" s="37">
        <v>12</v>
      </c>
      <c r="CC12" s="37">
        <v>5</v>
      </c>
      <c r="CD12" s="37">
        <v>2</v>
      </c>
      <c r="CG12" s="39">
        <f t="shared" ca="1" si="5"/>
        <v>5.5292822106577932E-2</v>
      </c>
      <c r="CH12" s="40">
        <f t="shared" ca="1" si="6"/>
        <v>51</v>
      </c>
      <c r="CI12" s="17"/>
      <c r="CJ12" s="37">
        <v>12</v>
      </c>
      <c r="CK12" s="37">
        <v>4</v>
      </c>
      <c r="CL12" s="37">
        <v>1</v>
      </c>
      <c r="CO12" s="39">
        <f t="shared" ca="1" si="7"/>
        <v>0.91753041172499217</v>
      </c>
      <c r="CP12" s="40">
        <f t="shared" ca="1" si="0"/>
        <v>6</v>
      </c>
      <c r="CQ12" s="17"/>
      <c r="CR12" s="37">
        <v>12</v>
      </c>
      <c r="CS12" s="37">
        <v>4</v>
      </c>
      <c r="CT12" s="37">
        <v>1</v>
      </c>
      <c r="CV12" s="36"/>
      <c r="CW12" s="36"/>
    </row>
    <row r="13" spans="1:101" s="1" customFormat="1" ht="42" customHeight="1" thickBot="1" x14ac:dyDescent="0.3">
      <c r="A13" s="9"/>
      <c r="B13" s="152" t="s">
        <v>20</v>
      </c>
      <c r="C13" s="152">
        <f ca="1">AD5</f>
        <v>8</v>
      </c>
      <c r="D13" s="152">
        <f ca="1">AE5</f>
        <v>0</v>
      </c>
      <c r="E13" s="152">
        <f ca="1">AF5</f>
        <v>0</v>
      </c>
      <c r="F13" s="8"/>
      <c r="G13" s="9"/>
      <c r="H13" s="152" t="s">
        <v>20</v>
      </c>
      <c r="I13" s="152">
        <f ca="1">AD6</f>
        <v>3</v>
      </c>
      <c r="J13" s="152">
        <f ca="1">AE6</f>
        <v>1</v>
      </c>
      <c r="K13" s="152">
        <f ca="1">AF6</f>
        <v>8</v>
      </c>
      <c r="L13" s="8"/>
      <c r="M13" s="9"/>
      <c r="N13" s="152" t="s">
        <v>20</v>
      </c>
      <c r="O13" s="152">
        <f ca="1">AD7</f>
        <v>4</v>
      </c>
      <c r="P13" s="152">
        <f ca="1">AE7</f>
        <v>5</v>
      </c>
      <c r="Q13" s="152">
        <f ca="1">AF7</f>
        <v>9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7</v>
      </c>
      <c r="AA13" s="41">
        <f t="shared" ca="1" si="9"/>
        <v>9</v>
      </c>
      <c r="AB13" s="41">
        <f t="shared" ca="1" si="10"/>
        <v>2</v>
      </c>
      <c r="AC13" s="37"/>
      <c r="AD13" s="41">
        <f t="shared" ca="1" si="11"/>
        <v>3</v>
      </c>
      <c r="AE13" s="41">
        <f t="shared" ca="1" si="12"/>
        <v>5</v>
      </c>
      <c r="AF13" s="41">
        <f t="shared" ca="1" si="13"/>
        <v>2</v>
      </c>
      <c r="AG13" s="37"/>
      <c r="AH13" s="56" t="s">
        <v>11</v>
      </c>
      <c r="AI13" s="41">
        <f t="shared" ca="1" si="14"/>
        <v>792</v>
      </c>
      <c r="AJ13" s="61" t="s">
        <v>20</v>
      </c>
      <c r="AK13" s="41">
        <f t="shared" ca="1" si="15"/>
        <v>352</v>
      </c>
      <c r="AL13" s="61" t="s">
        <v>21</v>
      </c>
      <c r="AM13" s="41">
        <f t="shared" ca="1" si="1"/>
        <v>440</v>
      </c>
      <c r="AN13" s="37"/>
      <c r="AO13" s="56" t="s">
        <v>11</v>
      </c>
      <c r="AP13" s="83">
        <f t="shared" ca="1" si="16"/>
        <v>7</v>
      </c>
      <c r="AQ13" s="83">
        <f t="shared" ca="1" si="17"/>
        <v>9</v>
      </c>
      <c r="AR13" s="83">
        <f t="shared" ca="1" si="18"/>
        <v>2</v>
      </c>
      <c r="AS13" s="37"/>
      <c r="AT13" s="83">
        <f t="shared" ca="1" si="19"/>
        <v>3</v>
      </c>
      <c r="AU13" s="83">
        <f t="shared" ca="1" si="20"/>
        <v>5</v>
      </c>
      <c r="AV13" s="83">
        <f t="shared" ca="1" si="21"/>
        <v>2</v>
      </c>
      <c r="AW13" s="37"/>
      <c r="AX13" s="56" t="s">
        <v>11</v>
      </c>
      <c r="AY13" s="41">
        <f t="shared" ca="1" si="22"/>
        <v>792</v>
      </c>
      <c r="AZ13" s="61" t="s">
        <v>20</v>
      </c>
      <c r="BA13" s="41">
        <f t="shared" ca="1" si="23"/>
        <v>352</v>
      </c>
      <c r="BB13" s="61" t="s">
        <v>21</v>
      </c>
      <c r="BC13" s="41">
        <f t="shared" ca="1" si="2"/>
        <v>440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>
        <f t="shared" ca="1" si="3"/>
        <v>0.68082471826087743</v>
      </c>
      <c r="BZ13" s="40">
        <f t="shared" ca="1" si="4"/>
        <v>23</v>
      </c>
      <c r="CA13" s="17"/>
      <c r="CB13" s="37">
        <v>13</v>
      </c>
      <c r="CC13" s="37">
        <v>5</v>
      </c>
      <c r="CD13" s="37">
        <v>3</v>
      </c>
      <c r="CG13" s="39">
        <f t="shared" ca="1" si="5"/>
        <v>2.0752463462822668E-2</v>
      </c>
      <c r="CH13" s="40">
        <f t="shared" ca="1" si="6"/>
        <v>54</v>
      </c>
      <c r="CI13" s="17"/>
      <c r="CJ13" s="37">
        <v>13</v>
      </c>
      <c r="CK13" s="37">
        <v>4</v>
      </c>
      <c r="CL13" s="37">
        <v>2</v>
      </c>
      <c r="CO13" s="39">
        <f t="shared" ca="1" si="7"/>
        <v>9.6179463263838194E-2</v>
      </c>
      <c r="CP13" s="40">
        <f t="shared" ca="1" si="0"/>
        <v>49</v>
      </c>
      <c r="CQ13" s="17"/>
      <c r="CR13" s="37">
        <v>13</v>
      </c>
      <c r="CS13" s="37">
        <v>4</v>
      </c>
      <c r="CT13" s="37">
        <v>2</v>
      </c>
      <c r="CV13" s="36"/>
      <c r="CW13" s="36"/>
    </row>
    <row r="14" spans="1:101" s="1" customFormat="1" ht="42" customHeight="1" x14ac:dyDescent="0.4">
      <c r="A14" s="9"/>
      <c r="B14" s="153"/>
      <c r="C14" s="153"/>
      <c r="D14" s="155"/>
      <c r="E14" s="155"/>
      <c r="F14" s="8"/>
      <c r="G14" s="9"/>
      <c r="H14" s="153"/>
      <c r="I14" s="153"/>
      <c r="J14" s="155"/>
      <c r="K14" s="155"/>
      <c r="L14" s="8"/>
      <c r="M14" s="9"/>
      <c r="N14" s="153"/>
      <c r="O14" s="153"/>
      <c r="P14" s="155"/>
      <c r="Q14" s="155"/>
      <c r="R14" s="8"/>
      <c r="S14" s="2"/>
      <c r="T14" s="2"/>
      <c r="U14" s="2"/>
      <c r="V14" s="2"/>
      <c r="W14" s="2"/>
      <c r="X14" s="37"/>
      <c r="Y14" s="37"/>
      <c r="Z14" s="145" t="s">
        <v>96</v>
      </c>
      <c r="AA14" s="145" t="s">
        <v>97</v>
      </c>
      <c r="AB14" s="145" t="s">
        <v>98</v>
      </c>
      <c r="AC14" s="145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>
        <f t="shared" ca="1" si="3"/>
        <v>0.1980674242758923</v>
      </c>
      <c r="BZ14" s="40">
        <f t="shared" ca="1" si="4"/>
        <v>38</v>
      </c>
      <c r="CA14" s="17"/>
      <c r="CB14" s="37">
        <v>14</v>
      </c>
      <c r="CC14" s="37">
        <v>5</v>
      </c>
      <c r="CD14" s="37">
        <v>4</v>
      </c>
      <c r="CG14" s="39">
        <f t="shared" ca="1" si="5"/>
        <v>5.5879954726430925E-2</v>
      </c>
      <c r="CH14" s="40">
        <f t="shared" ca="1" si="6"/>
        <v>50</v>
      </c>
      <c r="CI14" s="17"/>
      <c r="CJ14" s="37">
        <v>14</v>
      </c>
      <c r="CK14" s="37">
        <v>4</v>
      </c>
      <c r="CL14" s="37">
        <v>3</v>
      </c>
      <c r="CO14" s="39">
        <f t="shared" ca="1" si="7"/>
        <v>7.0035205373334852E-2</v>
      </c>
      <c r="CP14" s="40">
        <f t="shared" ca="1" si="0"/>
        <v>51</v>
      </c>
      <c r="CQ14" s="17"/>
      <c r="CR14" s="37">
        <v>14</v>
      </c>
      <c r="CS14" s="37">
        <v>4</v>
      </c>
      <c r="CT14" s="37">
        <v>3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>
        <f t="shared" ca="1" si="3"/>
        <v>0.68985892728860809</v>
      </c>
      <c r="BZ15" s="40">
        <f t="shared" ca="1" si="4"/>
        <v>20</v>
      </c>
      <c r="CA15" s="17"/>
      <c r="CB15" s="37">
        <v>15</v>
      </c>
      <c r="CC15" s="37">
        <v>5</v>
      </c>
      <c r="CD15" s="37">
        <v>5</v>
      </c>
      <c r="CG15" s="39">
        <f t="shared" ca="1" si="5"/>
        <v>0.79918874582038835</v>
      </c>
      <c r="CH15" s="40">
        <f t="shared" ca="1" si="6"/>
        <v>11</v>
      </c>
      <c r="CI15" s="17"/>
      <c r="CJ15" s="37">
        <v>15</v>
      </c>
      <c r="CK15" s="37">
        <v>4</v>
      </c>
      <c r="CL15" s="37">
        <v>4</v>
      </c>
      <c r="CO15" s="39">
        <f t="shared" ca="1" si="7"/>
        <v>0.91875860428467226</v>
      </c>
      <c r="CP15" s="40">
        <f t="shared" ca="1" si="0"/>
        <v>5</v>
      </c>
      <c r="CQ15" s="17"/>
      <c r="CR15" s="37">
        <v>15</v>
      </c>
      <c r="CS15" s="37">
        <v>4</v>
      </c>
      <c r="CT15" s="37">
        <v>4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2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>
        <f t="shared" ca="1" si="3"/>
        <v>0.24067403734456116</v>
      </c>
      <c r="BZ16" s="40">
        <f t="shared" ca="1" si="4"/>
        <v>35</v>
      </c>
      <c r="CA16" s="17"/>
      <c r="CB16" s="37">
        <v>16</v>
      </c>
      <c r="CC16" s="37">
        <v>6</v>
      </c>
      <c r="CD16" s="37">
        <v>1</v>
      </c>
      <c r="CG16" s="39">
        <f t="shared" ca="1" si="5"/>
        <v>0.167881943145058</v>
      </c>
      <c r="CH16" s="40">
        <f t="shared" ca="1" si="6"/>
        <v>44</v>
      </c>
      <c r="CI16" s="17"/>
      <c r="CJ16" s="37">
        <v>16</v>
      </c>
      <c r="CK16" s="37">
        <v>5</v>
      </c>
      <c r="CL16" s="37">
        <v>0</v>
      </c>
      <c r="CO16" s="39">
        <f t="shared" ca="1" si="7"/>
        <v>0.34902970698535463</v>
      </c>
      <c r="CP16" s="40">
        <f t="shared" ca="1" si="0"/>
        <v>32</v>
      </c>
      <c r="CQ16" s="17"/>
      <c r="CR16" s="37">
        <v>16</v>
      </c>
      <c r="CS16" s="37">
        <v>5</v>
      </c>
      <c r="CT16" s="37">
        <v>0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8"/>
      <c r="D17" s="148"/>
      <c r="E17" s="148"/>
      <c r="F17" s="8"/>
      <c r="G17" s="6" t="s">
        <v>9</v>
      </c>
      <c r="H17" s="7"/>
      <c r="I17" s="148"/>
      <c r="J17" s="148"/>
      <c r="K17" s="148"/>
      <c r="L17" s="8"/>
      <c r="M17" s="6" t="s">
        <v>10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3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>
        <f t="shared" ca="1" si="3"/>
        <v>0.98019247047418179</v>
      </c>
      <c r="BZ17" s="40">
        <f t="shared" ca="1" si="4"/>
        <v>3</v>
      </c>
      <c r="CA17" s="17"/>
      <c r="CB17" s="37">
        <v>17</v>
      </c>
      <c r="CC17" s="37">
        <v>6</v>
      </c>
      <c r="CD17" s="37">
        <v>2</v>
      </c>
      <c r="CG17" s="39">
        <f t="shared" ca="1" si="5"/>
        <v>0.14761761243763971</v>
      </c>
      <c r="CH17" s="40">
        <f t="shared" ca="1" si="6"/>
        <v>46</v>
      </c>
      <c r="CI17" s="17"/>
      <c r="CJ17" s="37">
        <v>17</v>
      </c>
      <c r="CK17" s="37">
        <v>5</v>
      </c>
      <c r="CL17" s="37">
        <v>1</v>
      </c>
      <c r="CO17" s="39">
        <f t="shared" ca="1" si="7"/>
        <v>0.38784213774397414</v>
      </c>
      <c r="CP17" s="40">
        <f t="shared" ca="1" si="0"/>
        <v>30</v>
      </c>
      <c r="CQ17" s="17"/>
      <c r="CR17" s="37">
        <v>17</v>
      </c>
      <c r="CS17" s="37">
        <v>5</v>
      </c>
      <c r="CT17" s="37">
        <v>1</v>
      </c>
      <c r="CV17" s="36"/>
      <c r="CW17" s="36"/>
    </row>
    <row r="18" spans="1:101" s="1" customFormat="1" ht="42" customHeight="1" x14ac:dyDescent="0.25">
      <c r="A18" s="9"/>
      <c r="B18" s="151"/>
      <c r="C18" s="154">
        <f ca="1">Z8</f>
        <v>8</v>
      </c>
      <c r="D18" s="154">
        <f ca="1">AA8</f>
        <v>8</v>
      </c>
      <c r="E18" s="154">
        <f ca="1">AB8</f>
        <v>4</v>
      </c>
      <c r="F18" s="8"/>
      <c r="G18" s="9"/>
      <c r="H18" s="151"/>
      <c r="I18" s="154">
        <f ca="1">Z9</f>
        <v>9</v>
      </c>
      <c r="J18" s="154">
        <f ca="1">AA9</f>
        <v>4</v>
      </c>
      <c r="K18" s="154">
        <f ca="1">AB9</f>
        <v>4</v>
      </c>
      <c r="L18" s="8"/>
      <c r="M18" s="9"/>
      <c r="N18" s="151"/>
      <c r="O18" s="154">
        <f ca="1">Z10</f>
        <v>7</v>
      </c>
      <c r="P18" s="154">
        <f ca="1">AA10</f>
        <v>7</v>
      </c>
      <c r="Q18" s="154">
        <f ca="1">AB10</f>
        <v>8</v>
      </c>
      <c r="R18" s="8"/>
      <c r="S18" s="2"/>
      <c r="T18" s="2"/>
      <c r="U18" s="2"/>
      <c r="V18" s="2"/>
      <c r="W18" s="2"/>
      <c r="X18" s="37"/>
      <c r="Y18" s="56" t="s">
        <v>4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>
        <f t="shared" ca="1" si="3"/>
        <v>0.90555062695062083</v>
      </c>
      <c r="BZ18" s="40">
        <f t="shared" ca="1" si="4"/>
        <v>7</v>
      </c>
      <c r="CA18" s="17"/>
      <c r="CB18" s="37">
        <v>18</v>
      </c>
      <c r="CC18" s="37">
        <v>6</v>
      </c>
      <c r="CD18" s="37">
        <v>3</v>
      </c>
      <c r="CG18" s="39">
        <f t="shared" ca="1" si="5"/>
        <v>0.62833429243764294</v>
      </c>
      <c r="CH18" s="40">
        <f t="shared" ca="1" si="6"/>
        <v>16</v>
      </c>
      <c r="CI18" s="17"/>
      <c r="CJ18" s="37">
        <v>18</v>
      </c>
      <c r="CK18" s="37">
        <v>5</v>
      </c>
      <c r="CL18" s="37">
        <v>2</v>
      </c>
      <c r="CO18" s="39">
        <f t="shared" ca="1" si="7"/>
        <v>0.92145898530749148</v>
      </c>
      <c r="CP18" s="40">
        <f t="shared" ca="1" si="0"/>
        <v>4</v>
      </c>
      <c r="CQ18" s="17"/>
      <c r="CR18" s="37">
        <v>18</v>
      </c>
      <c r="CS18" s="37">
        <v>5</v>
      </c>
      <c r="CT18" s="37">
        <v>2</v>
      </c>
      <c r="CV18" s="36"/>
      <c r="CW18" s="36"/>
    </row>
    <row r="19" spans="1:101" s="1" customFormat="1" ht="42" customHeight="1" thickBot="1" x14ac:dyDescent="0.3">
      <c r="A19" s="9"/>
      <c r="B19" s="152" t="s">
        <v>20</v>
      </c>
      <c r="C19" s="152">
        <f ca="1">AD8</f>
        <v>5</v>
      </c>
      <c r="D19" s="152">
        <f ca="1">AE8</f>
        <v>1</v>
      </c>
      <c r="E19" s="152">
        <f ca="1">AF8</f>
        <v>2</v>
      </c>
      <c r="F19" s="8"/>
      <c r="G19" s="9"/>
      <c r="H19" s="152" t="s">
        <v>20</v>
      </c>
      <c r="I19" s="152">
        <f ca="1">AD9</f>
        <v>5</v>
      </c>
      <c r="J19" s="152">
        <f ca="1">AE9</f>
        <v>2</v>
      </c>
      <c r="K19" s="152">
        <f ca="1">AF9</f>
        <v>0</v>
      </c>
      <c r="L19" s="8"/>
      <c r="M19" s="9"/>
      <c r="N19" s="152" t="s">
        <v>20</v>
      </c>
      <c r="O19" s="152">
        <f ca="1">AD10</f>
        <v>1</v>
      </c>
      <c r="P19" s="152">
        <f ca="1">AE10</f>
        <v>7</v>
      </c>
      <c r="Q19" s="152">
        <f ca="1">AF10</f>
        <v>1</v>
      </c>
      <c r="R19" s="8"/>
      <c r="S19" s="2"/>
      <c r="T19" s="2"/>
      <c r="U19" s="2"/>
      <c r="V19" s="2"/>
      <c r="W19" s="2"/>
      <c r="X19" s="37"/>
      <c r="Y19" s="56" t="s">
        <v>7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>
        <f t="shared" ca="1" si="3"/>
        <v>0.13666317567352582</v>
      </c>
      <c r="BZ19" s="40">
        <f t="shared" ca="1" si="4"/>
        <v>40</v>
      </c>
      <c r="CA19" s="17"/>
      <c r="CB19" s="37">
        <v>19</v>
      </c>
      <c r="CC19" s="37">
        <v>6</v>
      </c>
      <c r="CD19" s="37">
        <v>4</v>
      </c>
      <c r="CG19" s="39">
        <f t="shared" ca="1" si="5"/>
        <v>0.61673907259019844</v>
      </c>
      <c r="CH19" s="40">
        <f t="shared" ca="1" si="6"/>
        <v>18</v>
      </c>
      <c r="CI19" s="17"/>
      <c r="CJ19" s="37">
        <v>19</v>
      </c>
      <c r="CK19" s="37">
        <v>5</v>
      </c>
      <c r="CL19" s="37">
        <v>3</v>
      </c>
      <c r="CO19" s="39">
        <f t="shared" ca="1" si="7"/>
        <v>0.14159859975494815</v>
      </c>
      <c r="CP19" s="40">
        <f t="shared" ca="1" si="0"/>
        <v>43</v>
      </c>
      <c r="CQ19" s="17"/>
      <c r="CR19" s="37">
        <v>19</v>
      </c>
      <c r="CS19" s="37">
        <v>5</v>
      </c>
      <c r="CT19" s="37">
        <v>3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>
        <f t="shared" ca="1" si="3"/>
        <v>8.0208153685001449E-2</v>
      </c>
      <c r="BZ20" s="40">
        <f t="shared" ca="1" si="4"/>
        <v>44</v>
      </c>
      <c r="CA20" s="17"/>
      <c r="CB20" s="37">
        <v>20</v>
      </c>
      <c r="CC20" s="37">
        <v>6</v>
      </c>
      <c r="CD20" s="37">
        <v>5</v>
      </c>
      <c r="CG20" s="39">
        <f t="shared" ca="1" si="5"/>
        <v>0.64989499633251258</v>
      </c>
      <c r="CH20" s="40">
        <f t="shared" ca="1" si="6"/>
        <v>15</v>
      </c>
      <c r="CI20" s="17"/>
      <c r="CJ20" s="37">
        <v>20</v>
      </c>
      <c r="CK20" s="37">
        <v>5</v>
      </c>
      <c r="CL20" s="37">
        <v>4</v>
      </c>
      <c r="CO20" s="39">
        <f t="shared" ca="1" si="7"/>
        <v>0.89714826310849272</v>
      </c>
      <c r="CP20" s="40">
        <f t="shared" ca="1" si="0"/>
        <v>8</v>
      </c>
      <c r="CQ20" s="17"/>
      <c r="CR20" s="37">
        <v>20</v>
      </c>
      <c r="CS20" s="37">
        <v>5</v>
      </c>
      <c r="CT20" s="37">
        <v>4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>
        <f t="shared" ca="1" si="3"/>
        <v>0.80730356923025304</v>
      </c>
      <c r="BZ21" s="40">
        <f t="shared" ca="1" si="4"/>
        <v>16</v>
      </c>
      <c r="CA21" s="17"/>
      <c r="CB21" s="37">
        <v>21</v>
      </c>
      <c r="CC21" s="37">
        <v>6</v>
      </c>
      <c r="CD21" s="37">
        <v>6</v>
      </c>
      <c r="CG21" s="39">
        <f t="shared" ca="1" si="5"/>
        <v>0.51565864501699021</v>
      </c>
      <c r="CH21" s="40">
        <f t="shared" ca="1" si="6"/>
        <v>23</v>
      </c>
      <c r="CI21" s="17"/>
      <c r="CJ21" s="37">
        <v>21</v>
      </c>
      <c r="CK21" s="37">
        <v>5</v>
      </c>
      <c r="CL21" s="37">
        <v>5</v>
      </c>
      <c r="CO21" s="39">
        <f t="shared" ca="1" si="7"/>
        <v>0.16974796789683277</v>
      </c>
      <c r="CP21" s="40">
        <f t="shared" ca="1" si="0"/>
        <v>42</v>
      </c>
      <c r="CQ21" s="17"/>
      <c r="CR21" s="37">
        <v>21</v>
      </c>
      <c r="CS21" s="37">
        <v>5</v>
      </c>
      <c r="CT21" s="37">
        <v>5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8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>
        <f t="shared" ca="1" si="3"/>
        <v>0.83607624812285819</v>
      </c>
      <c r="BZ22" s="40">
        <f t="shared" ca="1" si="4"/>
        <v>14</v>
      </c>
      <c r="CA22" s="17"/>
      <c r="CB22" s="37">
        <v>22</v>
      </c>
      <c r="CC22" s="37">
        <v>7</v>
      </c>
      <c r="CD22" s="37">
        <v>1</v>
      </c>
      <c r="CG22" s="39">
        <f t="shared" ca="1" si="5"/>
        <v>0.73569245769833025</v>
      </c>
      <c r="CH22" s="40">
        <f t="shared" ca="1" si="6"/>
        <v>12</v>
      </c>
      <c r="CI22" s="17"/>
      <c r="CJ22" s="37">
        <v>22</v>
      </c>
      <c r="CK22" s="37">
        <v>6</v>
      </c>
      <c r="CL22" s="37">
        <v>0</v>
      </c>
      <c r="CO22" s="39">
        <f t="shared" ca="1" si="7"/>
        <v>0.98935831039964772</v>
      </c>
      <c r="CP22" s="40">
        <f t="shared" ca="1" si="0"/>
        <v>1</v>
      </c>
      <c r="CQ22" s="17"/>
      <c r="CR22" s="37">
        <v>22</v>
      </c>
      <c r="CS22" s="37">
        <v>6</v>
      </c>
      <c r="CT22" s="37">
        <v>0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8"/>
      <c r="D23" s="148"/>
      <c r="E23" s="148"/>
      <c r="F23" s="8"/>
      <c r="G23" s="6" t="s">
        <v>12</v>
      </c>
      <c r="H23" s="7"/>
      <c r="I23" s="148"/>
      <c r="J23" s="148"/>
      <c r="K23" s="148"/>
      <c r="L23" s="8"/>
      <c r="M23" s="6" t="s">
        <v>11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9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>
        <f t="shared" ca="1" si="3"/>
        <v>0.43051415155417694</v>
      </c>
      <c r="BZ23" s="40">
        <f t="shared" ca="1" si="4"/>
        <v>28</v>
      </c>
      <c r="CA23" s="17"/>
      <c r="CB23" s="37">
        <v>23</v>
      </c>
      <c r="CC23" s="37">
        <v>7</v>
      </c>
      <c r="CD23" s="37">
        <v>2</v>
      </c>
      <c r="CG23" s="39">
        <f t="shared" ca="1" si="5"/>
        <v>0.59350327738474673</v>
      </c>
      <c r="CH23" s="40">
        <f t="shared" ca="1" si="6"/>
        <v>19</v>
      </c>
      <c r="CI23" s="17"/>
      <c r="CJ23" s="37">
        <v>23</v>
      </c>
      <c r="CK23" s="37">
        <v>6</v>
      </c>
      <c r="CL23" s="37">
        <v>1</v>
      </c>
      <c r="CO23" s="39">
        <f t="shared" ca="1" si="7"/>
        <v>0.55310734044135168</v>
      </c>
      <c r="CP23" s="40">
        <f t="shared" ca="1" si="0"/>
        <v>24</v>
      </c>
      <c r="CQ23" s="17"/>
      <c r="CR23" s="37">
        <v>23</v>
      </c>
      <c r="CS23" s="37">
        <v>6</v>
      </c>
      <c r="CT23" s="37">
        <v>1</v>
      </c>
      <c r="CV23" s="36"/>
      <c r="CW23" s="36"/>
    </row>
    <row r="24" spans="1:101" s="1" customFormat="1" ht="42" customHeight="1" x14ac:dyDescent="0.25">
      <c r="A24" s="9"/>
      <c r="B24" s="151"/>
      <c r="C24" s="154">
        <f ca="1">Z11</f>
        <v>5</v>
      </c>
      <c r="D24" s="154">
        <f ca="1">AA11</f>
        <v>3</v>
      </c>
      <c r="E24" s="154">
        <f ca="1">AB11</f>
        <v>9</v>
      </c>
      <c r="F24" s="8"/>
      <c r="G24" s="9"/>
      <c r="H24" s="151"/>
      <c r="I24" s="154">
        <f ca="1">Z12</f>
        <v>8</v>
      </c>
      <c r="J24" s="154">
        <f ca="1">AA12</f>
        <v>8</v>
      </c>
      <c r="K24" s="154">
        <f ca="1">AB12</f>
        <v>9</v>
      </c>
      <c r="L24" s="8"/>
      <c r="M24" s="9"/>
      <c r="N24" s="151"/>
      <c r="O24" s="154">
        <f ca="1">Z13</f>
        <v>7</v>
      </c>
      <c r="P24" s="154">
        <f ca="1">AA13</f>
        <v>9</v>
      </c>
      <c r="Q24" s="154">
        <f ca="1">AB13</f>
        <v>2</v>
      </c>
      <c r="R24" s="8"/>
      <c r="S24" s="2"/>
      <c r="T24" s="2"/>
      <c r="U24" s="2"/>
      <c r="V24" s="2"/>
      <c r="W24" s="2"/>
      <c r="X24" s="37"/>
      <c r="Y24" s="56" t="s">
        <v>10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>
        <f t="shared" ca="1" si="3"/>
        <v>0.41517818967324671</v>
      </c>
      <c r="BZ24" s="40">
        <f t="shared" ca="1" si="4"/>
        <v>29</v>
      </c>
      <c r="CA24" s="17"/>
      <c r="CB24" s="37">
        <v>24</v>
      </c>
      <c r="CC24" s="37">
        <v>7</v>
      </c>
      <c r="CD24" s="37">
        <v>3</v>
      </c>
      <c r="CG24" s="39">
        <f t="shared" ca="1" si="5"/>
        <v>0.33294284940287666</v>
      </c>
      <c r="CH24" s="40">
        <f t="shared" ca="1" si="6"/>
        <v>32</v>
      </c>
      <c r="CI24" s="17"/>
      <c r="CJ24" s="37">
        <v>24</v>
      </c>
      <c r="CK24" s="37">
        <v>6</v>
      </c>
      <c r="CL24" s="37">
        <v>2</v>
      </c>
      <c r="CO24" s="39">
        <f t="shared" ca="1" si="7"/>
        <v>0.65331532796193481</v>
      </c>
      <c r="CP24" s="40">
        <f t="shared" ca="1" si="0"/>
        <v>19</v>
      </c>
      <c r="CQ24" s="17"/>
      <c r="CR24" s="37">
        <v>24</v>
      </c>
      <c r="CS24" s="37">
        <v>6</v>
      </c>
      <c r="CT24" s="37">
        <v>2</v>
      </c>
      <c r="CV24" s="36"/>
      <c r="CW24" s="36"/>
    </row>
    <row r="25" spans="1:101" s="1" customFormat="1" ht="42" customHeight="1" thickBot="1" x14ac:dyDescent="0.3">
      <c r="A25" s="9"/>
      <c r="B25" s="152" t="s">
        <v>20</v>
      </c>
      <c r="C25" s="152">
        <f ca="1">AD11</f>
        <v>5</v>
      </c>
      <c r="D25" s="152">
        <f ca="1">AE11</f>
        <v>2</v>
      </c>
      <c r="E25" s="152">
        <f ca="1">AF11</f>
        <v>7</v>
      </c>
      <c r="F25" s="8"/>
      <c r="G25" s="9"/>
      <c r="H25" s="152" t="s">
        <v>20</v>
      </c>
      <c r="I25" s="152">
        <f ca="1">AD12</f>
        <v>2</v>
      </c>
      <c r="J25" s="152">
        <f ca="1">AE12</f>
        <v>4</v>
      </c>
      <c r="K25" s="152">
        <f ca="1">AF12</f>
        <v>1</v>
      </c>
      <c r="L25" s="8"/>
      <c r="M25" s="9"/>
      <c r="N25" s="152" t="s">
        <v>20</v>
      </c>
      <c r="O25" s="152">
        <f ca="1">AD13</f>
        <v>3</v>
      </c>
      <c r="P25" s="152">
        <f ca="1">AE13</f>
        <v>5</v>
      </c>
      <c r="Q25" s="152">
        <f ca="1">AF13</f>
        <v>2</v>
      </c>
      <c r="R25" s="8"/>
      <c r="S25" s="2"/>
      <c r="T25" s="2"/>
      <c r="U25" s="2"/>
      <c r="V25" s="2"/>
      <c r="W25" s="2"/>
      <c r="X25" s="37"/>
      <c r="Y25" s="56" t="s">
        <v>13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>
        <f t="shared" ca="1" si="3"/>
        <v>0.9962138785025757</v>
      </c>
      <c r="BZ25" s="40">
        <f t="shared" ca="1" si="4"/>
        <v>1</v>
      </c>
      <c r="CA25" s="17"/>
      <c r="CB25" s="37">
        <v>25</v>
      </c>
      <c r="CC25" s="37">
        <v>7</v>
      </c>
      <c r="CD25" s="37">
        <v>4</v>
      </c>
      <c r="CG25" s="39">
        <f t="shared" ca="1" si="5"/>
        <v>0.98123621242198023</v>
      </c>
      <c r="CH25" s="40">
        <f t="shared" ca="1" si="6"/>
        <v>2</v>
      </c>
      <c r="CI25" s="17"/>
      <c r="CJ25" s="37">
        <v>25</v>
      </c>
      <c r="CK25" s="37">
        <v>6</v>
      </c>
      <c r="CL25" s="37">
        <v>3</v>
      </c>
      <c r="CO25" s="39">
        <f t="shared" ca="1" si="7"/>
        <v>0.73041523551287701</v>
      </c>
      <c r="CP25" s="40">
        <f t="shared" ca="1" si="0"/>
        <v>15</v>
      </c>
      <c r="CQ25" s="17"/>
      <c r="CR25" s="37">
        <v>25</v>
      </c>
      <c r="CS25" s="37">
        <v>6</v>
      </c>
      <c r="CT25" s="37">
        <v>3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>
        <f t="shared" ca="1" si="3"/>
        <v>0.51236465898044758</v>
      </c>
      <c r="BZ26" s="40">
        <f t="shared" ca="1" si="4"/>
        <v>27</v>
      </c>
      <c r="CA26" s="17"/>
      <c r="CB26" s="37">
        <v>26</v>
      </c>
      <c r="CC26" s="37">
        <v>7</v>
      </c>
      <c r="CD26" s="37">
        <v>5</v>
      </c>
      <c r="CG26" s="39">
        <f t="shared" ca="1" si="5"/>
        <v>0.34728602924374719</v>
      </c>
      <c r="CH26" s="40">
        <f t="shared" ca="1" si="6"/>
        <v>31</v>
      </c>
      <c r="CI26" s="17"/>
      <c r="CJ26" s="37">
        <v>26</v>
      </c>
      <c r="CK26" s="37">
        <v>6</v>
      </c>
      <c r="CL26" s="37">
        <v>4</v>
      </c>
      <c r="CO26" s="39">
        <f t="shared" ca="1" si="7"/>
        <v>0.19165171908215017</v>
      </c>
      <c r="CP26" s="40">
        <f t="shared" ca="1" si="0"/>
        <v>40</v>
      </c>
      <c r="CQ26" s="17"/>
      <c r="CR26" s="37">
        <v>26</v>
      </c>
      <c r="CS26" s="37">
        <v>6</v>
      </c>
      <c r="CT26" s="37">
        <v>4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>
        <f t="shared" ca="1" si="3"/>
        <v>0.88128122313044799</v>
      </c>
      <c r="BZ27" s="40">
        <f t="shared" ca="1" si="4"/>
        <v>10</v>
      </c>
      <c r="CA27" s="17"/>
      <c r="CB27" s="37">
        <v>27</v>
      </c>
      <c r="CC27" s="37">
        <v>7</v>
      </c>
      <c r="CD27" s="37">
        <v>6</v>
      </c>
      <c r="CG27" s="39">
        <f t="shared" ca="1" si="5"/>
        <v>0.57474721824983566</v>
      </c>
      <c r="CH27" s="40">
        <f t="shared" ca="1" si="6"/>
        <v>20</v>
      </c>
      <c r="CI27" s="17"/>
      <c r="CJ27" s="37">
        <v>27</v>
      </c>
      <c r="CK27" s="37">
        <v>6</v>
      </c>
      <c r="CL27" s="37">
        <v>5</v>
      </c>
      <c r="CO27" s="39">
        <f t="shared" ca="1" si="7"/>
        <v>0.92967029663836998</v>
      </c>
      <c r="CP27" s="40">
        <f t="shared" ca="1" si="0"/>
        <v>3</v>
      </c>
      <c r="CQ27" s="17"/>
      <c r="CR27" s="37">
        <v>27</v>
      </c>
      <c r="CS27" s="37">
        <v>6</v>
      </c>
      <c r="CT27" s="37">
        <v>5</v>
      </c>
      <c r="CV27" s="36"/>
      <c r="CW27" s="36"/>
    </row>
    <row r="28" spans="1:101" s="1" customFormat="1" ht="39.950000000000003" customHeight="1" thickBot="1" x14ac:dyDescent="0.3">
      <c r="A28" s="163" t="str">
        <f>A1</f>
        <v>ひき算筆算３けた－３けたノーマル くり下がりなし</v>
      </c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5">
        <f>Q1</f>
        <v>1</v>
      </c>
      <c r="R28" s="165"/>
      <c r="S28" s="34"/>
      <c r="T28" s="34"/>
      <c r="U28" s="34"/>
      <c r="V28" s="34"/>
      <c r="W28" s="34"/>
      <c r="X28" s="37"/>
      <c r="Y28" s="37"/>
      <c r="Z28" s="37" t="str">
        <f t="shared" ref="Z28:AB40" si="24">Z1</f>
        <v>被減数修正</v>
      </c>
      <c r="AA28" s="37"/>
      <c r="AB28" s="37"/>
      <c r="AC28" s="37"/>
      <c r="AD28" s="37" t="str">
        <f t="shared" ref="AD28:AD40" si="25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>
        <f t="shared" ca="1" si="3"/>
        <v>0.96911197432577545</v>
      </c>
      <c r="BZ28" s="40">
        <f t="shared" ca="1" si="4"/>
        <v>5</v>
      </c>
      <c r="CA28" s="17"/>
      <c r="CB28" s="37">
        <v>28</v>
      </c>
      <c r="CC28" s="37">
        <v>7</v>
      </c>
      <c r="CD28" s="37">
        <v>7</v>
      </c>
      <c r="CG28" s="39">
        <f t="shared" ca="1" si="5"/>
        <v>0.24465341627269321</v>
      </c>
      <c r="CH28" s="40">
        <f t="shared" ca="1" si="6"/>
        <v>39</v>
      </c>
      <c r="CI28" s="17"/>
      <c r="CJ28" s="37">
        <v>28</v>
      </c>
      <c r="CK28" s="37">
        <v>6</v>
      </c>
      <c r="CL28" s="37">
        <v>6</v>
      </c>
      <c r="CO28" s="39">
        <f t="shared" ca="1" si="7"/>
        <v>0.12851783556292495</v>
      </c>
      <c r="CP28" s="40">
        <f t="shared" ca="1" si="0"/>
        <v>46</v>
      </c>
      <c r="CQ28" s="17"/>
      <c r="CR28" s="37">
        <v>28</v>
      </c>
      <c r="CS28" s="37">
        <v>6</v>
      </c>
      <c r="CT28" s="37">
        <v>6</v>
      </c>
      <c r="CV28" s="36"/>
      <c r="CW28" s="36"/>
    </row>
    <row r="29" spans="1:101" s="1" customFormat="1" ht="38.25" customHeight="1" thickBot="1" x14ac:dyDescent="0.3">
      <c r="A29" s="44"/>
      <c r="B29" s="157" t="str">
        <f>B2</f>
        <v>　　月　　日</v>
      </c>
      <c r="C29" s="158"/>
      <c r="D29" s="158"/>
      <c r="E29" s="159"/>
      <c r="F29" s="157" t="str">
        <f>F2</f>
        <v>名前</v>
      </c>
      <c r="G29" s="158"/>
      <c r="H29" s="158"/>
      <c r="I29" s="157"/>
      <c r="J29" s="158"/>
      <c r="K29" s="158"/>
      <c r="L29" s="158"/>
      <c r="M29" s="158"/>
      <c r="N29" s="158"/>
      <c r="O29" s="158"/>
      <c r="P29" s="158"/>
      <c r="Q29" s="159"/>
      <c r="R29" s="44"/>
      <c r="S29" s="17"/>
      <c r="V29" s="17"/>
      <c r="W29" s="17"/>
      <c r="X29" s="37"/>
      <c r="Y29" s="37" t="str">
        <f t="shared" ref="Y29:Y40" si="26">Y2</f>
        <v>①</v>
      </c>
      <c r="Z29" s="41">
        <f t="shared" ca="1" si="24"/>
        <v>6</v>
      </c>
      <c r="AA29" s="41">
        <f t="shared" ca="1" si="24"/>
        <v>9</v>
      </c>
      <c r="AB29" s="41">
        <f t="shared" ca="1" si="24"/>
        <v>6</v>
      </c>
      <c r="AC29" s="37"/>
      <c r="AD29" s="41">
        <f t="shared" ca="1" si="25"/>
        <v>3</v>
      </c>
      <c r="AE29" s="41">
        <f t="shared" ref="AE29:AF40" ca="1" si="27">AE2</f>
        <v>1</v>
      </c>
      <c r="AF29" s="41">
        <f t="shared" ca="1" si="27"/>
        <v>3</v>
      </c>
      <c r="AG29" s="37"/>
      <c r="AH29" s="42" t="str">
        <f t="shared" ref="AH29:AM40" si="28">AH2</f>
        <v>①</v>
      </c>
      <c r="AI29" s="41">
        <f t="shared" ca="1" si="28"/>
        <v>696</v>
      </c>
      <c r="AJ29" s="37" t="str">
        <f t="shared" si="28"/>
        <v>－</v>
      </c>
      <c r="AK29" s="41">
        <f t="shared" ca="1" si="28"/>
        <v>313</v>
      </c>
      <c r="AL29" s="37" t="str">
        <f t="shared" si="28"/>
        <v>＝</v>
      </c>
      <c r="AM29" s="41">
        <f t="shared" ca="1" si="28"/>
        <v>383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>
        <f t="shared" ca="1" si="3"/>
        <v>0.945912436134694</v>
      </c>
      <c r="BZ29" s="40">
        <f t="shared" ca="1" si="4"/>
        <v>6</v>
      </c>
      <c r="CA29" s="17"/>
      <c r="CB29" s="37">
        <v>29</v>
      </c>
      <c r="CC29" s="36">
        <v>8</v>
      </c>
      <c r="CD29" s="37">
        <v>1</v>
      </c>
      <c r="CG29" s="39">
        <f t="shared" ca="1" si="5"/>
        <v>0.65081469221226962</v>
      </c>
      <c r="CH29" s="40">
        <f t="shared" ca="1" si="6"/>
        <v>14</v>
      </c>
      <c r="CI29" s="17"/>
      <c r="CJ29" s="37">
        <v>29</v>
      </c>
      <c r="CK29" s="37">
        <v>7</v>
      </c>
      <c r="CL29" s="37">
        <v>0</v>
      </c>
      <c r="CO29" s="39">
        <f t="shared" ca="1" si="7"/>
        <v>0.73714120154328722</v>
      </c>
      <c r="CP29" s="40">
        <f t="shared" ca="1" si="0"/>
        <v>14</v>
      </c>
      <c r="CQ29" s="17"/>
      <c r="CR29" s="37">
        <v>29</v>
      </c>
      <c r="CS29" s="37">
        <v>7</v>
      </c>
      <c r="CT29" s="37">
        <v>0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6"/>
        <v>②</v>
      </c>
      <c r="Z30" s="41">
        <f t="shared" ca="1" si="24"/>
        <v>6</v>
      </c>
      <c r="AA30" s="41">
        <f t="shared" ca="1" si="24"/>
        <v>5</v>
      </c>
      <c r="AB30" s="41">
        <f t="shared" ca="1" si="24"/>
        <v>3</v>
      </c>
      <c r="AC30" s="37"/>
      <c r="AD30" s="41">
        <f t="shared" ca="1" si="25"/>
        <v>6</v>
      </c>
      <c r="AE30" s="41">
        <f t="shared" ca="1" si="27"/>
        <v>5</v>
      </c>
      <c r="AF30" s="41">
        <f t="shared" ca="1" si="27"/>
        <v>3</v>
      </c>
      <c r="AG30" s="37"/>
      <c r="AH30" s="42" t="str">
        <f t="shared" si="28"/>
        <v>②</v>
      </c>
      <c r="AI30" s="41">
        <f t="shared" ca="1" si="28"/>
        <v>653</v>
      </c>
      <c r="AJ30" s="37" t="str">
        <f t="shared" si="28"/>
        <v>－</v>
      </c>
      <c r="AK30" s="41">
        <f t="shared" ca="1" si="28"/>
        <v>653</v>
      </c>
      <c r="AL30" s="37" t="str">
        <f t="shared" si="28"/>
        <v>＝</v>
      </c>
      <c r="AM30" s="41">
        <f t="shared" ca="1" si="28"/>
        <v>0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>
        <f t="shared" ca="1" si="3"/>
        <v>9.4048935468528994E-2</v>
      </c>
      <c r="BZ30" s="40">
        <f t="shared" ca="1" si="4"/>
        <v>43</v>
      </c>
      <c r="CA30" s="17"/>
      <c r="CB30" s="37">
        <v>30</v>
      </c>
      <c r="CC30" s="36">
        <v>8</v>
      </c>
      <c r="CD30" s="37">
        <v>2</v>
      </c>
      <c r="CG30" s="39">
        <f t="shared" ca="1" si="5"/>
        <v>3.9119068661778056E-2</v>
      </c>
      <c r="CH30" s="40">
        <f t="shared" ca="1" si="6"/>
        <v>52</v>
      </c>
      <c r="CI30" s="17"/>
      <c r="CJ30" s="37">
        <v>30</v>
      </c>
      <c r="CK30" s="37">
        <v>7</v>
      </c>
      <c r="CL30" s="37">
        <v>1</v>
      </c>
      <c r="CO30" s="39">
        <f t="shared" ca="1" si="7"/>
        <v>0.79269058193817032</v>
      </c>
      <c r="CP30" s="40">
        <f t="shared" ca="1" si="0"/>
        <v>12</v>
      </c>
      <c r="CQ30" s="17"/>
      <c r="CR30" s="37">
        <v>30</v>
      </c>
      <c r="CS30" s="37">
        <v>7</v>
      </c>
      <c r="CT30" s="37">
        <v>1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/>
      </c>
      <c r="E31" s="21"/>
      <c r="F31" s="21"/>
      <c r="G31" s="23"/>
      <c r="H31" s="21"/>
      <c r="I31" s="21"/>
      <c r="J31" s="22" t="str">
        <f ca="1">IF($AT44="","",VLOOKUP($AT44,$BT$43:$BU$53,2,FALSE))</f>
        <v/>
      </c>
      <c r="K31" s="21"/>
      <c r="L31" s="24"/>
      <c r="M31" s="20"/>
      <c r="N31" s="24"/>
      <c r="O31" s="21"/>
      <c r="P31" s="22" t="str">
        <f ca="1">IF($AT45="","",VLOOKUP($AT45,$BT$43:$BU$53,2,FALSE))</f>
        <v/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6"/>
        <v>③</v>
      </c>
      <c r="Z31" s="41">
        <f t="shared" ca="1" si="24"/>
        <v>5</v>
      </c>
      <c r="AA31" s="41">
        <f t="shared" ca="1" si="24"/>
        <v>7</v>
      </c>
      <c r="AB31" s="41">
        <f t="shared" ca="1" si="24"/>
        <v>6</v>
      </c>
      <c r="AC31" s="37"/>
      <c r="AD31" s="41">
        <f t="shared" ca="1" si="25"/>
        <v>3</v>
      </c>
      <c r="AE31" s="41">
        <f t="shared" ca="1" si="27"/>
        <v>5</v>
      </c>
      <c r="AF31" s="41">
        <f t="shared" ca="1" si="27"/>
        <v>5</v>
      </c>
      <c r="AG31" s="37"/>
      <c r="AH31" s="42" t="str">
        <f t="shared" si="28"/>
        <v>③</v>
      </c>
      <c r="AI31" s="41">
        <f t="shared" ca="1" si="28"/>
        <v>576</v>
      </c>
      <c r="AJ31" s="37" t="str">
        <f t="shared" si="28"/>
        <v>－</v>
      </c>
      <c r="AK31" s="41">
        <f t="shared" ca="1" si="28"/>
        <v>355</v>
      </c>
      <c r="AL31" s="37" t="str">
        <f t="shared" si="28"/>
        <v>＝</v>
      </c>
      <c r="AM31" s="41">
        <f t="shared" ca="1" si="28"/>
        <v>221</v>
      </c>
      <c r="AN31" s="37"/>
      <c r="AO31" s="36"/>
      <c r="AP31" s="92"/>
      <c r="AQ31" s="104"/>
      <c r="AR31" s="104"/>
      <c r="AS31" s="104" t="str">
        <f ca="1">IF(AT43="","",VLOOKUP($AT43,$BT$43:$BU$53,2,FALSE))</f>
        <v/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>
        <f t="shared" ca="1" si="3"/>
        <v>0.90228280044968368</v>
      </c>
      <c r="BZ31" s="40">
        <f t="shared" ca="1" si="4"/>
        <v>8</v>
      </c>
      <c r="CA31" s="17"/>
      <c r="CB31" s="37">
        <v>31</v>
      </c>
      <c r="CC31" s="36">
        <v>8</v>
      </c>
      <c r="CD31" s="37">
        <v>3</v>
      </c>
      <c r="CG31" s="39">
        <f t="shared" ca="1" si="5"/>
        <v>0.49315523209874235</v>
      </c>
      <c r="CH31" s="40">
        <f t="shared" ca="1" si="6"/>
        <v>25</v>
      </c>
      <c r="CI31" s="17"/>
      <c r="CJ31" s="37">
        <v>31</v>
      </c>
      <c r="CK31" s="37">
        <v>7</v>
      </c>
      <c r="CL31" s="37">
        <v>2</v>
      </c>
      <c r="CO31" s="39">
        <f t="shared" ca="1" si="7"/>
        <v>0.34247705943408535</v>
      </c>
      <c r="CP31" s="40">
        <f t="shared" ca="1" si="0"/>
        <v>33</v>
      </c>
      <c r="CQ31" s="17"/>
      <c r="CR31" s="37">
        <v>31</v>
      </c>
      <c r="CS31" s="37">
        <v>7</v>
      </c>
      <c r="CT31" s="37">
        <v>2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/>
      </c>
      <c r="D32" s="32" t="str">
        <f ca="1">IF($BC43="","",VLOOKUP($BC43,$BT$43:$BU$53,2,FALSE))</f>
        <v/>
      </c>
      <c r="E32" s="32" t="str">
        <f ca="1">IF($BN43="","",VLOOKUP($BN43,$BT$43:$BU$53,2,FALSE))</f>
        <v/>
      </c>
      <c r="F32" s="8"/>
      <c r="G32" s="6" t="str">
        <f>G5</f>
        <v>②</v>
      </c>
      <c r="H32" s="7"/>
      <c r="I32" s="32" t="str">
        <f ca="1">IF($AH44="","",VLOOKUP($AH44,$BT$43:$BU$53,2,FALSE))</f>
        <v/>
      </c>
      <c r="J32" s="32" t="str">
        <f ca="1">IF($BC44="","",VLOOKUP($BC44,$BT$43:$BU$53,2,FALSE))</f>
        <v/>
      </c>
      <c r="K32" s="32" t="str">
        <f ca="1">IF($BN44="","",VLOOKUP($BN44,$BT$43:$BU$53,2,FALSE))</f>
        <v/>
      </c>
      <c r="L32" s="8"/>
      <c r="M32" s="6" t="str">
        <f>M5</f>
        <v>③</v>
      </c>
      <c r="N32" s="26"/>
      <c r="O32" s="32" t="str">
        <f ca="1">IF($AH45="","",VLOOKUP($AH45,$BT$43:$BU$53,2,FALSE))</f>
        <v/>
      </c>
      <c r="P32" s="32" t="str">
        <f ca="1">IF($BC45="","",VLOOKUP($BC45,$BT$43:$BU$53,2,FALSE))</f>
        <v/>
      </c>
      <c r="Q32" s="32" t="str">
        <f ca="1">IF($BN45="","",VLOOKUP($BN45,$BT$43:$BU$53,2,FALSE))</f>
        <v/>
      </c>
      <c r="R32" s="8"/>
      <c r="S32" s="2"/>
      <c r="T32" s="2"/>
      <c r="U32" s="44"/>
      <c r="V32" s="2"/>
      <c r="W32" s="2"/>
      <c r="X32" s="37"/>
      <c r="Y32" s="37" t="str">
        <f t="shared" si="26"/>
        <v>④</v>
      </c>
      <c r="Z32" s="41">
        <f t="shared" ca="1" si="24"/>
        <v>8</v>
      </c>
      <c r="AA32" s="41">
        <f t="shared" ca="1" si="24"/>
        <v>3</v>
      </c>
      <c r="AB32" s="41">
        <f t="shared" ca="1" si="24"/>
        <v>3</v>
      </c>
      <c r="AC32" s="37"/>
      <c r="AD32" s="41">
        <f t="shared" ca="1" si="25"/>
        <v>8</v>
      </c>
      <c r="AE32" s="41">
        <f t="shared" ca="1" si="27"/>
        <v>0</v>
      </c>
      <c r="AF32" s="41">
        <f t="shared" ca="1" si="27"/>
        <v>0</v>
      </c>
      <c r="AG32" s="37"/>
      <c r="AH32" s="42" t="str">
        <f t="shared" si="28"/>
        <v>④</v>
      </c>
      <c r="AI32" s="41">
        <f t="shared" ca="1" si="28"/>
        <v>833</v>
      </c>
      <c r="AJ32" s="37" t="str">
        <f t="shared" si="28"/>
        <v>－</v>
      </c>
      <c r="AK32" s="41">
        <f t="shared" ca="1" si="28"/>
        <v>800</v>
      </c>
      <c r="AL32" s="37" t="str">
        <f t="shared" si="28"/>
        <v>＝</v>
      </c>
      <c r="AM32" s="41">
        <f t="shared" ca="1" si="28"/>
        <v>33</v>
      </c>
      <c r="AN32" s="37"/>
      <c r="AO32" s="36"/>
      <c r="AP32" s="92"/>
      <c r="AQ32" s="103"/>
      <c r="AR32" s="104" t="str">
        <f ca="1">IF(AH43="","",VLOOKUP($AH43,$BT$43:$BU$53,2,FALSE))</f>
        <v/>
      </c>
      <c r="AS32" s="104" t="str">
        <f ca="1">IF(BC43="","",VLOOKUP($BC43,$BT$43:$BU$53,2,FALSE))</f>
        <v/>
      </c>
      <c r="AT32" s="104" t="str">
        <f ca="1">IF(BN43="","",VLOOKUP($BN43,$BT$43:$BU$53,2,FALSE))</f>
        <v/>
      </c>
      <c r="AU32" s="93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>
        <f t="shared" ca="1" si="3"/>
        <v>0.10602046419571998</v>
      </c>
      <c r="BZ32" s="40">
        <f t="shared" ca="1" si="4"/>
        <v>42</v>
      </c>
      <c r="CA32" s="17"/>
      <c r="CB32" s="37">
        <v>32</v>
      </c>
      <c r="CC32" s="36">
        <v>8</v>
      </c>
      <c r="CD32" s="37">
        <v>4</v>
      </c>
      <c r="CG32" s="39">
        <f t="shared" ca="1" si="5"/>
        <v>0.41241518033487301</v>
      </c>
      <c r="CH32" s="40">
        <f t="shared" ca="1" si="6"/>
        <v>28</v>
      </c>
      <c r="CI32" s="17"/>
      <c r="CJ32" s="37">
        <v>32</v>
      </c>
      <c r="CK32" s="37">
        <v>7</v>
      </c>
      <c r="CL32" s="37">
        <v>3</v>
      </c>
      <c r="CO32" s="39">
        <f t="shared" ca="1" si="7"/>
        <v>0.71179316899561107</v>
      </c>
      <c r="CP32" s="40">
        <f t="shared" ca="1" si="0"/>
        <v>16</v>
      </c>
      <c r="CQ32" s="17"/>
      <c r="CR32" s="37">
        <v>32</v>
      </c>
      <c r="CS32" s="37">
        <v>7</v>
      </c>
      <c r="CT32" s="37">
        <v>3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9">C6</f>
        <v>6</v>
      </c>
      <c r="D33" s="11">
        <f t="shared" ca="1" si="29"/>
        <v>9</v>
      </c>
      <c r="E33" s="11">
        <f t="shared" ca="1" si="29"/>
        <v>6</v>
      </c>
      <c r="F33" s="8"/>
      <c r="G33" s="9"/>
      <c r="H33" s="27"/>
      <c r="I33" s="28">
        <f t="shared" ca="1" si="29"/>
        <v>6</v>
      </c>
      <c r="J33" s="11">
        <f t="shared" ca="1" si="29"/>
        <v>5</v>
      </c>
      <c r="K33" s="11">
        <f t="shared" ca="1" si="29"/>
        <v>3</v>
      </c>
      <c r="L33" s="8"/>
      <c r="M33" s="9"/>
      <c r="N33" s="27"/>
      <c r="O33" s="28">
        <f t="shared" ca="1" si="29"/>
        <v>5</v>
      </c>
      <c r="P33" s="11">
        <f t="shared" ca="1" si="29"/>
        <v>7</v>
      </c>
      <c r="Q33" s="11">
        <f t="shared" ca="1" si="29"/>
        <v>6</v>
      </c>
      <c r="R33" s="8"/>
      <c r="S33" s="2"/>
      <c r="T33" s="44"/>
      <c r="U33" s="2"/>
      <c r="V33" s="2"/>
      <c r="W33" s="2"/>
      <c r="X33" s="37"/>
      <c r="Y33" s="37" t="str">
        <f t="shared" si="26"/>
        <v>⑤</v>
      </c>
      <c r="Z33" s="41">
        <f t="shared" ca="1" si="24"/>
        <v>4</v>
      </c>
      <c r="AA33" s="41">
        <f t="shared" ca="1" si="24"/>
        <v>5</v>
      </c>
      <c r="AB33" s="41">
        <f t="shared" ca="1" si="24"/>
        <v>9</v>
      </c>
      <c r="AC33" s="37"/>
      <c r="AD33" s="41">
        <f t="shared" ca="1" si="25"/>
        <v>3</v>
      </c>
      <c r="AE33" s="41">
        <f t="shared" ca="1" si="27"/>
        <v>1</v>
      </c>
      <c r="AF33" s="41">
        <f t="shared" ca="1" si="27"/>
        <v>8</v>
      </c>
      <c r="AG33" s="37"/>
      <c r="AH33" s="42" t="str">
        <f t="shared" si="28"/>
        <v>⑤</v>
      </c>
      <c r="AI33" s="41">
        <f t="shared" ca="1" si="28"/>
        <v>459</v>
      </c>
      <c r="AJ33" s="37" t="str">
        <f t="shared" si="28"/>
        <v>－</v>
      </c>
      <c r="AK33" s="41">
        <f t="shared" ca="1" si="28"/>
        <v>318</v>
      </c>
      <c r="AL33" s="37" t="str">
        <f t="shared" si="28"/>
        <v>＝</v>
      </c>
      <c r="AM33" s="41">
        <f t="shared" ca="1" si="28"/>
        <v>141</v>
      </c>
      <c r="AN33" s="37"/>
      <c r="AO33" s="36"/>
      <c r="AP33" s="92"/>
      <c r="AQ33" s="97"/>
      <c r="AR33" s="98">
        <f t="shared" ref="AR33:AT35" ca="1" si="30">C33</f>
        <v>6</v>
      </c>
      <c r="AS33" s="99">
        <f t="shared" ca="1" si="30"/>
        <v>9</v>
      </c>
      <c r="AT33" s="99">
        <f t="shared" ca="1" si="30"/>
        <v>6</v>
      </c>
      <c r="AU33" s="93"/>
      <c r="AV33" s="36"/>
      <c r="AW33" s="9"/>
      <c r="AX33" s="2"/>
      <c r="AY33" s="26" t="s">
        <v>55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>
        <f t="shared" ca="1" si="3"/>
        <v>5.4743680490121016E-2</v>
      </c>
      <c r="BZ33" s="40">
        <f t="shared" ca="1" si="4"/>
        <v>45</v>
      </c>
      <c r="CA33" s="17"/>
      <c r="CB33" s="37">
        <v>33</v>
      </c>
      <c r="CC33" s="36">
        <v>8</v>
      </c>
      <c r="CD33" s="37">
        <v>5</v>
      </c>
      <c r="CG33" s="39">
        <f t="shared" ca="1" si="5"/>
        <v>6.2186297858453421E-2</v>
      </c>
      <c r="CH33" s="40">
        <f t="shared" ca="1" si="6"/>
        <v>49</v>
      </c>
      <c r="CI33" s="17"/>
      <c r="CJ33" s="37">
        <v>33</v>
      </c>
      <c r="CK33" s="37">
        <v>7</v>
      </c>
      <c r="CL33" s="37">
        <v>4</v>
      </c>
      <c r="CO33" s="39">
        <f t="shared" ca="1" si="7"/>
        <v>0.12854059211646007</v>
      </c>
      <c r="CP33" s="40">
        <f t="shared" ca="1" si="0"/>
        <v>45</v>
      </c>
      <c r="CQ33" s="17"/>
      <c r="CR33" s="37">
        <v>33</v>
      </c>
      <c r="CS33" s="37">
        <v>7</v>
      </c>
      <c r="CT33" s="37">
        <v>4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1">B7</f>
        <v>－</v>
      </c>
      <c r="C34" s="13">
        <f t="shared" ca="1" si="31"/>
        <v>3</v>
      </c>
      <c r="D34" s="13">
        <f t="shared" ca="1" si="31"/>
        <v>1</v>
      </c>
      <c r="E34" s="13">
        <f t="shared" ca="1" si="31"/>
        <v>3</v>
      </c>
      <c r="F34" s="8"/>
      <c r="G34" s="9"/>
      <c r="H34" s="12" t="str">
        <f t="shared" si="31"/>
        <v>－</v>
      </c>
      <c r="I34" s="13">
        <f t="shared" ca="1" si="31"/>
        <v>6</v>
      </c>
      <c r="J34" s="13">
        <f t="shared" ca="1" si="31"/>
        <v>5</v>
      </c>
      <c r="K34" s="13">
        <f t="shared" ca="1" si="31"/>
        <v>3</v>
      </c>
      <c r="L34" s="8"/>
      <c r="M34" s="9"/>
      <c r="N34" s="12" t="str">
        <f t="shared" si="31"/>
        <v>－</v>
      </c>
      <c r="O34" s="13">
        <f t="shared" ca="1" si="31"/>
        <v>3</v>
      </c>
      <c r="P34" s="13">
        <f t="shared" ca="1" si="31"/>
        <v>5</v>
      </c>
      <c r="Q34" s="13">
        <f t="shared" ca="1" si="31"/>
        <v>5</v>
      </c>
      <c r="R34" s="8"/>
      <c r="S34" s="2"/>
      <c r="U34" s="2"/>
      <c r="V34" s="2"/>
      <c r="W34" s="2"/>
      <c r="X34" s="37"/>
      <c r="Y34" s="37" t="str">
        <f t="shared" si="26"/>
        <v>⑥</v>
      </c>
      <c r="Z34" s="41">
        <f t="shared" ca="1" si="24"/>
        <v>7</v>
      </c>
      <c r="AA34" s="41">
        <f t="shared" ca="1" si="24"/>
        <v>8</v>
      </c>
      <c r="AB34" s="41">
        <f t="shared" ca="1" si="24"/>
        <v>9</v>
      </c>
      <c r="AC34" s="37"/>
      <c r="AD34" s="41">
        <f t="shared" ca="1" si="25"/>
        <v>4</v>
      </c>
      <c r="AE34" s="41">
        <f t="shared" ca="1" si="27"/>
        <v>5</v>
      </c>
      <c r="AF34" s="41">
        <f t="shared" ca="1" si="27"/>
        <v>9</v>
      </c>
      <c r="AG34" s="37"/>
      <c r="AH34" s="42" t="str">
        <f t="shared" si="28"/>
        <v>⑥</v>
      </c>
      <c r="AI34" s="41">
        <f t="shared" ca="1" si="28"/>
        <v>789</v>
      </c>
      <c r="AJ34" s="37" t="str">
        <f t="shared" si="28"/>
        <v>－</v>
      </c>
      <c r="AK34" s="41">
        <f t="shared" ca="1" si="28"/>
        <v>459</v>
      </c>
      <c r="AL34" s="37" t="str">
        <f t="shared" si="28"/>
        <v>＝</v>
      </c>
      <c r="AM34" s="41">
        <f t="shared" ca="1" si="28"/>
        <v>330</v>
      </c>
      <c r="AN34" s="37"/>
      <c r="AO34" s="36"/>
      <c r="AP34" s="92"/>
      <c r="AQ34" s="100" t="s">
        <v>47</v>
      </c>
      <c r="AR34" s="101">
        <f t="shared" ca="1" si="30"/>
        <v>3</v>
      </c>
      <c r="AS34" s="101">
        <f t="shared" ca="1" si="30"/>
        <v>1</v>
      </c>
      <c r="AT34" s="101">
        <f t="shared" ca="1" si="30"/>
        <v>3</v>
      </c>
      <c r="AU34" s="93"/>
      <c r="AV34" s="36"/>
      <c r="AW34" s="9"/>
      <c r="AX34" s="100" t="s">
        <v>47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>
        <f t="shared" ca="1" si="3"/>
        <v>0.9860630796065063</v>
      </c>
      <c r="BZ34" s="40">
        <f t="shared" ca="1" si="4"/>
        <v>2</v>
      </c>
      <c r="CA34" s="17"/>
      <c r="CB34" s="37">
        <v>34</v>
      </c>
      <c r="CC34" s="36">
        <v>8</v>
      </c>
      <c r="CD34" s="37">
        <v>6</v>
      </c>
      <c r="CG34" s="39">
        <f t="shared" ca="1" si="5"/>
        <v>0.24109311872006833</v>
      </c>
      <c r="CH34" s="40">
        <f t="shared" ca="1" si="6"/>
        <v>40</v>
      </c>
      <c r="CI34" s="17"/>
      <c r="CJ34" s="37">
        <v>34</v>
      </c>
      <c r="CK34" s="37">
        <v>7</v>
      </c>
      <c r="CL34" s="37">
        <v>5</v>
      </c>
      <c r="CO34" s="39">
        <f t="shared" ca="1" si="7"/>
        <v>0.56042906037237417</v>
      </c>
      <c r="CP34" s="40">
        <f t="shared" ca="1" si="0"/>
        <v>23</v>
      </c>
      <c r="CQ34" s="17"/>
      <c r="CR34" s="37">
        <v>34</v>
      </c>
      <c r="CS34" s="37">
        <v>7</v>
      </c>
      <c r="CT34" s="37">
        <v>5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3</v>
      </c>
      <c r="D35" s="30">
        <f ca="1">MOD(ROUNDDOWN(AM29/10,0),10)</f>
        <v>8</v>
      </c>
      <c r="E35" s="30">
        <f ca="1">MOD(ROUNDDOWN(AM29/1,0),10)</f>
        <v>3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0</v>
      </c>
      <c r="K35" s="30">
        <f ca="1">MOD(ROUNDDOWN(AM30/1,0),10)</f>
        <v>0</v>
      </c>
      <c r="L35" s="8"/>
      <c r="M35" s="9"/>
      <c r="N35" s="29"/>
      <c r="O35" s="30">
        <f ca="1">MOD(ROUNDDOWN(AM31/100,0),10)</f>
        <v>2</v>
      </c>
      <c r="P35" s="30">
        <f ca="1">MOD(ROUNDDOWN(AM31/10,0),10)</f>
        <v>2</v>
      </c>
      <c r="Q35" s="30">
        <f ca="1">MOD(AM31,10)</f>
        <v>1</v>
      </c>
      <c r="R35" s="8"/>
      <c r="S35" s="2"/>
      <c r="T35" s="82"/>
      <c r="U35" s="2"/>
      <c r="V35" s="2"/>
      <c r="W35" s="2"/>
      <c r="X35" s="37"/>
      <c r="Y35" s="37" t="str">
        <f t="shared" si="26"/>
        <v>⑦</v>
      </c>
      <c r="Z35" s="41">
        <f t="shared" ca="1" si="24"/>
        <v>8</v>
      </c>
      <c r="AA35" s="41">
        <f t="shared" ca="1" si="24"/>
        <v>8</v>
      </c>
      <c r="AB35" s="41">
        <f t="shared" ca="1" si="24"/>
        <v>4</v>
      </c>
      <c r="AC35" s="37"/>
      <c r="AD35" s="41">
        <f t="shared" ca="1" si="25"/>
        <v>5</v>
      </c>
      <c r="AE35" s="41">
        <f t="shared" ca="1" si="27"/>
        <v>1</v>
      </c>
      <c r="AF35" s="41">
        <f t="shared" ca="1" si="27"/>
        <v>2</v>
      </c>
      <c r="AG35" s="37"/>
      <c r="AH35" s="42" t="str">
        <f t="shared" si="28"/>
        <v>⑦</v>
      </c>
      <c r="AI35" s="41">
        <f t="shared" ca="1" si="28"/>
        <v>884</v>
      </c>
      <c r="AJ35" s="37" t="str">
        <f t="shared" si="28"/>
        <v>－</v>
      </c>
      <c r="AK35" s="41">
        <f t="shared" ca="1" si="28"/>
        <v>512</v>
      </c>
      <c r="AL35" s="37" t="str">
        <f t="shared" si="28"/>
        <v>＝</v>
      </c>
      <c r="AM35" s="41">
        <f t="shared" ca="1" si="28"/>
        <v>372</v>
      </c>
      <c r="AN35" s="37"/>
      <c r="AO35" s="36"/>
      <c r="AP35" s="92"/>
      <c r="AQ35" s="102"/>
      <c r="AR35" s="99">
        <f ca="1">C35</f>
        <v>3</v>
      </c>
      <c r="AS35" s="99">
        <f t="shared" ca="1" si="30"/>
        <v>8</v>
      </c>
      <c r="AT35" s="99">
        <f t="shared" ca="1" si="30"/>
        <v>3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>
        <f t="shared" ca="1" si="3"/>
        <v>0.97034114220407663</v>
      </c>
      <c r="BZ35" s="40">
        <f t="shared" ca="1" si="4"/>
        <v>4</v>
      </c>
      <c r="CA35" s="17"/>
      <c r="CB35" s="37">
        <v>35</v>
      </c>
      <c r="CC35" s="36">
        <v>8</v>
      </c>
      <c r="CD35" s="37">
        <v>7</v>
      </c>
      <c r="CG35" s="39">
        <f t="shared" ca="1" si="5"/>
        <v>0.20509192409588473</v>
      </c>
      <c r="CH35" s="40">
        <f t="shared" ca="1" si="6"/>
        <v>43</v>
      </c>
      <c r="CI35" s="17"/>
      <c r="CJ35" s="37">
        <v>35</v>
      </c>
      <c r="CK35" s="37">
        <v>7</v>
      </c>
      <c r="CL35" s="37">
        <v>6</v>
      </c>
      <c r="CO35" s="39">
        <f t="shared" ca="1" si="7"/>
        <v>0.13229003151979912</v>
      </c>
      <c r="CP35" s="40">
        <f t="shared" ca="1" si="0"/>
        <v>44</v>
      </c>
      <c r="CQ35" s="17"/>
      <c r="CR35" s="37">
        <v>35</v>
      </c>
      <c r="CS35" s="37">
        <v>7</v>
      </c>
      <c r="CT35" s="37">
        <v>6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6"/>
        <v>⑧</v>
      </c>
      <c r="Z36" s="41">
        <f t="shared" ca="1" si="24"/>
        <v>9</v>
      </c>
      <c r="AA36" s="41">
        <f t="shared" ca="1" si="24"/>
        <v>4</v>
      </c>
      <c r="AB36" s="41">
        <f t="shared" ca="1" si="24"/>
        <v>4</v>
      </c>
      <c r="AC36" s="37"/>
      <c r="AD36" s="41">
        <f t="shared" ca="1" si="25"/>
        <v>5</v>
      </c>
      <c r="AE36" s="41">
        <f t="shared" ca="1" si="27"/>
        <v>2</v>
      </c>
      <c r="AF36" s="41">
        <f t="shared" ca="1" si="27"/>
        <v>0</v>
      </c>
      <c r="AG36" s="37"/>
      <c r="AH36" s="42" t="str">
        <f t="shared" si="28"/>
        <v>⑧</v>
      </c>
      <c r="AI36" s="41">
        <f t="shared" ca="1" si="28"/>
        <v>944</v>
      </c>
      <c r="AJ36" s="37" t="str">
        <f t="shared" si="28"/>
        <v>－</v>
      </c>
      <c r="AK36" s="41">
        <f t="shared" ca="1" si="28"/>
        <v>520</v>
      </c>
      <c r="AL36" s="37" t="str">
        <f t="shared" si="28"/>
        <v>＝</v>
      </c>
      <c r="AM36" s="41">
        <f t="shared" ca="1" si="28"/>
        <v>424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>
        <f t="shared" ca="1" si="3"/>
        <v>0.86195683322409411</v>
      </c>
      <c r="BZ36" s="40">
        <f t="shared" ca="1" si="4"/>
        <v>12</v>
      </c>
      <c r="CA36" s="17"/>
      <c r="CB36" s="37">
        <v>36</v>
      </c>
      <c r="CC36" s="36">
        <v>8</v>
      </c>
      <c r="CD36" s="37">
        <v>8</v>
      </c>
      <c r="CG36" s="39">
        <f t="shared" ca="1" si="5"/>
        <v>0.10544083373712898</v>
      </c>
      <c r="CH36" s="40">
        <f t="shared" ca="1" si="6"/>
        <v>48</v>
      </c>
      <c r="CI36" s="17"/>
      <c r="CJ36" s="37">
        <v>36</v>
      </c>
      <c r="CK36" s="37">
        <v>7</v>
      </c>
      <c r="CL36" s="37">
        <v>7</v>
      </c>
      <c r="CO36" s="39">
        <f t="shared" ca="1" si="7"/>
        <v>0.65755957557051326</v>
      </c>
      <c r="CP36" s="40">
        <f t="shared" ca="1" si="0"/>
        <v>18</v>
      </c>
      <c r="CQ36" s="17"/>
      <c r="CR36" s="37">
        <v>36</v>
      </c>
      <c r="CS36" s="37">
        <v>7</v>
      </c>
      <c r="CT36" s="37">
        <v>7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/>
      </c>
      <c r="E37" s="21"/>
      <c r="F37" s="21"/>
      <c r="G37" s="23"/>
      <c r="H37" s="21"/>
      <c r="I37" s="21"/>
      <c r="J37" s="22" t="str">
        <f ca="1">IF($AT47="","",VLOOKUP($AT47,$BT$43:$BU$53,2,FALSE))</f>
        <v/>
      </c>
      <c r="K37" s="21"/>
      <c r="L37" s="24"/>
      <c r="M37" s="20"/>
      <c r="N37" s="24"/>
      <c r="O37" s="21"/>
      <c r="P37" s="22" t="str">
        <f ca="1">IF($AT48="","",VLOOKUP($AT48,$BT$43:$BU$53,2,FALSE))</f>
        <v/>
      </c>
      <c r="Q37" s="21"/>
      <c r="R37" s="5"/>
      <c r="S37" s="2"/>
      <c r="T37" s="2"/>
      <c r="U37" s="2"/>
      <c r="V37" s="2"/>
      <c r="W37" s="2"/>
      <c r="X37" s="37"/>
      <c r="Y37" s="37" t="str">
        <f t="shared" si="26"/>
        <v>⑨</v>
      </c>
      <c r="Z37" s="41">
        <f t="shared" ca="1" si="24"/>
        <v>7</v>
      </c>
      <c r="AA37" s="41">
        <f t="shared" ca="1" si="24"/>
        <v>7</v>
      </c>
      <c r="AB37" s="41">
        <f t="shared" ca="1" si="24"/>
        <v>8</v>
      </c>
      <c r="AC37" s="37"/>
      <c r="AD37" s="41">
        <f t="shared" ca="1" si="25"/>
        <v>1</v>
      </c>
      <c r="AE37" s="41">
        <f t="shared" ca="1" si="27"/>
        <v>7</v>
      </c>
      <c r="AF37" s="41">
        <f t="shared" ca="1" si="27"/>
        <v>1</v>
      </c>
      <c r="AG37" s="37"/>
      <c r="AH37" s="42" t="str">
        <f t="shared" si="28"/>
        <v>⑨</v>
      </c>
      <c r="AI37" s="41">
        <f t="shared" ca="1" si="28"/>
        <v>778</v>
      </c>
      <c r="AJ37" s="37" t="str">
        <f t="shared" si="28"/>
        <v>－</v>
      </c>
      <c r="AK37" s="41">
        <f t="shared" ca="1" si="28"/>
        <v>171</v>
      </c>
      <c r="AL37" s="37" t="str">
        <f t="shared" si="28"/>
        <v>＝</v>
      </c>
      <c r="AM37" s="41">
        <f t="shared" ca="1" si="28"/>
        <v>607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>
        <f t="shared" ca="1" si="3"/>
        <v>0.59821150926019073</v>
      </c>
      <c r="BZ37" s="40">
        <f t="shared" ca="1" si="4"/>
        <v>26</v>
      </c>
      <c r="CA37" s="17"/>
      <c r="CB37" s="37">
        <v>37</v>
      </c>
      <c r="CC37" s="36">
        <v>9</v>
      </c>
      <c r="CD37" s="37">
        <v>1</v>
      </c>
      <c r="CG37" s="39">
        <f t="shared" ca="1" si="5"/>
        <v>0.14872847612111195</v>
      </c>
      <c r="CH37" s="40">
        <f t="shared" ca="1" si="6"/>
        <v>45</v>
      </c>
      <c r="CI37" s="17"/>
      <c r="CJ37" s="37">
        <v>37</v>
      </c>
      <c r="CK37" s="36">
        <v>8</v>
      </c>
      <c r="CL37" s="37">
        <v>0</v>
      </c>
      <c r="CO37" s="39">
        <f t="shared" ca="1" si="7"/>
        <v>0.30419316520595852</v>
      </c>
      <c r="CP37" s="40">
        <f t="shared" ca="1" si="0"/>
        <v>36</v>
      </c>
      <c r="CQ37" s="17"/>
      <c r="CR37" s="37">
        <v>37</v>
      </c>
      <c r="CS37" s="36">
        <v>8</v>
      </c>
      <c r="CT37" s="37">
        <v>0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/>
      </c>
      <c r="D38" s="32" t="str">
        <f ca="1">IF($BC46="","",VLOOKUP($BC46,$BT$43:$BU$53,2,FALSE))</f>
        <v/>
      </c>
      <c r="E38" s="32" t="str">
        <f ca="1">IF($BN46="","",VLOOKUP($BN46,$BT$43:$BU$53,2,FALSE))</f>
        <v/>
      </c>
      <c r="F38" s="8"/>
      <c r="G38" s="6" t="str">
        <f>G11</f>
        <v>⑤</v>
      </c>
      <c r="H38" s="7"/>
      <c r="I38" s="32" t="str">
        <f ca="1">IF($AH47="","",VLOOKUP($AH47,$BT$43:$BU$53,2,FALSE))</f>
        <v/>
      </c>
      <c r="J38" s="32" t="str">
        <f ca="1">IF($BC47="","",VLOOKUP($BC47,$BT$43:$BU$53,2,FALSE))</f>
        <v/>
      </c>
      <c r="K38" s="32" t="str">
        <f ca="1">IF($BN47="","",VLOOKUP($BN47,$BT$43:$BU$53,2,FALSE))</f>
        <v/>
      </c>
      <c r="L38" s="8"/>
      <c r="M38" s="6" t="str">
        <f>M11</f>
        <v>⑥</v>
      </c>
      <c r="N38" s="7"/>
      <c r="O38" s="32" t="str">
        <f ca="1">IF($AH48="","",VLOOKUP($AH48,$BT$43:$BU$53,2,FALSE))</f>
        <v/>
      </c>
      <c r="P38" s="32" t="str">
        <f ca="1">IF($BC48="","",VLOOKUP($BC48,$BT$43:$BU$53,2,FALSE))</f>
        <v/>
      </c>
      <c r="Q38" s="32" t="str">
        <f ca="1">IF($BN48="","",VLOOKUP($BN48,$BT$43:$BU$53,2,FALSE))</f>
        <v/>
      </c>
      <c r="R38" s="8"/>
      <c r="S38" s="2"/>
      <c r="T38" s="2"/>
      <c r="U38" s="2"/>
      <c r="V38" s="2"/>
      <c r="W38" s="2"/>
      <c r="X38" s="37"/>
      <c r="Y38" s="37" t="str">
        <f t="shared" si="26"/>
        <v>⑩</v>
      </c>
      <c r="Z38" s="41">
        <f t="shared" ca="1" si="24"/>
        <v>5</v>
      </c>
      <c r="AA38" s="41">
        <f t="shared" ca="1" si="24"/>
        <v>3</v>
      </c>
      <c r="AB38" s="41">
        <f t="shared" ca="1" si="24"/>
        <v>9</v>
      </c>
      <c r="AC38" s="37"/>
      <c r="AD38" s="41">
        <f t="shared" ca="1" si="25"/>
        <v>5</v>
      </c>
      <c r="AE38" s="41">
        <f t="shared" ca="1" si="27"/>
        <v>2</v>
      </c>
      <c r="AF38" s="41">
        <f t="shared" ca="1" si="27"/>
        <v>7</v>
      </c>
      <c r="AG38" s="37"/>
      <c r="AH38" s="42" t="str">
        <f t="shared" si="28"/>
        <v>⑩</v>
      </c>
      <c r="AI38" s="41">
        <f t="shared" ca="1" si="28"/>
        <v>539</v>
      </c>
      <c r="AJ38" s="37" t="str">
        <f t="shared" si="28"/>
        <v>－</v>
      </c>
      <c r="AK38" s="41">
        <f t="shared" ca="1" si="28"/>
        <v>527</v>
      </c>
      <c r="AL38" s="37" t="str">
        <f t="shared" si="28"/>
        <v>＝</v>
      </c>
      <c r="AM38" s="41">
        <f t="shared" ca="1" si="28"/>
        <v>12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>
        <f t="shared" ca="1" si="3"/>
        <v>0.38954558809098494</v>
      </c>
      <c r="BZ38" s="40">
        <f t="shared" ca="1" si="4"/>
        <v>32</v>
      </c>
      <c r="CB38" s="37">
        <v>38</v>
      </c>
      <c r="CC38" s="36">
        <v>9</v>
      </c>
      <c r="CD38" s="37">
        <v>2</v>
      </c>
      <c r="CG38" s="39">
        <f t="shared" ca="1" si="5"/>
        <v>0.88232415148142207</v>
      </c>
      <c r="CH38" s="40">
        <f t="shared" ca="1" si="6"/>
        <v>8</v>
      </c>
      <c r="CJ38" s="37">
        <v>38</v>
      </c>
      <c r="CK38" s="36">
        <v>8</v>
      </c>
      <c r="CL38" s="37">
        <v>1</v>
      </c>
      <c r="CO38" s="39">
        <f t="shared" ca="1" si="7"/>
        <v>0.68797146351634386</v>
      </c>
      <c r="CP38" s="40">
        <f t="shared" ca="1" si="0"/>
        <v>17</v>
      </c>
      <c r="CQ38" s="17"/>
      <c r="CR38" s="37">
        <v>38</v>
      </c>
      <c r="CS38" s="36">
        <v>8</v>
      </c>
      <c r="CT38" s="37">
        <v>1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2">C12</f>
        <v>8</v>
      </c>
      <c r="D39" s="11">
        <f t="shared" ca="1" si="32"/>
        <v>3</v>
      </c>
      <c r="E39" s="11">
        <f t="shared" ca="1" si="32"/>
        <v>3</v>
      </c>
      <c r="F39" s="8"/>
      <c r="G39" s="9"/>
      <c r="H39" s="10"/>
      <c r="I39" s="11">
        <f t="shared" ca="1" si="32"/>
        <v>4</v>
      </c>
      <c r="J39" s="11">
        <f t="shared" ca="1" si="32"/>
        <v>5</v>
      </c>
      <c r="K39" s="11">
        <f t="shared" ca="1" si="32"/>
        <v>9</v>
      </c>
      <c r="L39" s="8"/>
      <c r="M39" s="9"/>
      <c r="N39" s="10"/>
      <c r="O39" s="11">
        <f t="shared" ca="1" si="32"/>
        <v>7</v>
      </c>
      <c r="P39" s="11">
        <f t="shared" ca="1" si="32"/>
        <v>8</v>
      </c>
      <c r="Q39" s="11">
        <f t="shared" ca="1" si="32"/>
        <v>9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6"/>
        <v>⑪</v>
      </c>
      <c r="Z39" s="41">
        <f t="shared" ca="1" si="24"/>
        <v>8</v>
      </c>
      <c r="AA39" s="41">
        <f t="shared" ca="1" si="24"/>
        <v>8</v>
      </c>
      <c r="AB39" s="41">
        <f t="shared" ca="1" si="24"/>
        <v>9</v>
      </c>
      <c r="AC39" s="37"/>
      <c r="AD39" s="41">
        <f t="shared" ca="1" si="25"/>
        <v>2</v>
      </c>
      <c r="AE39" s="41">
        <f t="shared" ca="1" si="27"/>
        <v>4</v>
      </c>
      <c r="AF39" s="41">
        <f t="shared" ca="1" si="27"/>
        <v>1</v>
      </c>
      <c r="AG39" s="37"/>
      <c r="AH39" s="42" t="str">
        <f t="shared" si="28"/>
        <v>⑪</v>
      </c>
      <c r="AI39" s="41">
        <f t="shared" ca="1" si="28"/>
        <v>889</v>
      </c>
      <c r="AJ39" s="37" t="str">
        <f t="shared" si="28"/>
        <v>－</v>
      </c>
      <c r="AK39" s="41">
        <f t="shared" ca="1" si="28"/>
        <v>241</v>
      </c>
      <c r="AL39" s="37" t="str">
        <f t="shared" si="28"/>
        <v>＝</v>
      </c>
      <c r="AM39" s="41">
        <f t="shared" ca="1" si="28"/>
        <v>648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>
        <f t="shared" ca="1" si="3"/>
        <v>0.86815493820136325</v>
      </c>
      <c r="BZ39" s="40">
        <f t="shared" ca="1" si="4"/>
        <v>11</v>
      </c>
      <c r="CB39" s="37">
        <v>39</v>
      </c>
      <c r="CC39" s="36">
        <v>9</v>
      </c>
      <c r="CD39" s="37">
        <v>3</v>
      </c>
      <c r="CG39" s="39">
        <f t="shared" ca="1" si="5"/>
        <v>0.30874104125700863</v>
      </c>
      <c r="CH39" s="40">
        <f t="shared" ca="1" si="6"/>
        <v>35</v>
      </c>
      <c r="CJ39" s="37">
        <v>39</v>
      </c>
      <c r="CK39" s="36">
        <v>8</v>
      </c>
      <c r="CL39" s="37">
        <v>2</v>
      </c>
      <c r="CO39" s="39">
        <f t="shared" ca="1" si="7"/>
        <v>0.19543653474287681</v>
      </c>
      <c r="CP39" s="40">
        <f t="shared" ca="1" si="0"/>
        <v>39</v>
      </c>
      <c r="CQ39" s="17"/>
      <c r="CR39" s="37">
        <v>39</v>
      </c>
      <c r="CS39" s="36">
        <v>8</v>
      </c>
      <c r="CT39" s="37">
        <v>2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3">B13</f>
        <v>－</v>
      </c>
      <c r="C40" s="13">
        <f t="shared" ca="1" si="33"/>
        <v>8</v>
      </c>
      <c r="D40" s="13">
        <f t="shared" ca="1" si="33"/>
        <v>0</v>
      </c>
      <c r="E40" s="13">
        <f t="shared" ca="1" si="33"/>
        <v>0</v>
      </c>
      <c r="F40" s="8"/>
      <c r="G40" s="9"/>
      <c r="H40" s="12" t="str">
        <f t="shared" si="33"/>
        <v>－</v>
      </c>
      <c r="I40" s="13">
        <f t="shared" ca="1" si="33"/>
        <v>3</v>
      </c>
      <c r="J40" s="13">
        <f t="shared" ca="1" si="33"/>
        <v>1</v>
      </c>
      <c r="K40" s="13">
        <f t="shared" ca="1" si="33"/>
        <v>8</v>
      </c>
      <c r="L40" s="8"/>
      <c r="M40" s="9"/>
      <c r="N40" s="12" t="str">
        <f t="shared" si="33"/>
        <v>－</v>
      </c>
      <c r="O40" s="13">
        <f t="shared" ca="1" si="33"/>
        <v>4</v>
      </c>
      <c r="P40" s="13">
        <f t="shared" ca="1" si="33"/>
        <v>5</v>
      </c>
      <c r="Q40" s="13">
        <f t="shared" ca="1" si="33"/>
        <v>9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26"/>
        <v>⑫</v>
      </c>
      <c r="Z40" s="41">
        <f t="shared" ca="1" si="24"/>
        <v>7</v>
      </c>
      <c r="AA40" s="41">
        <f t="shared" ca="1" si="24"/>
        <v>9</v>
      </c>
      <c r="AB40" s="41">
        <f t="shared" ca="1" si="24"/>
        <v>2</v>
      </c>
      <c r="AC40" s="37"/>
      <c r="AD40" s="41">
        <f t="shared" ca="1" si="25"/>
        <v>3</v>
      </c>
      <c r="AE40" s="48">
        <f t="shared" ca="1" si="27"/>
        <v>5</v>
      </c>
      <c r="AF40" s="48">
        <f t="shared" ca="1" si="27"/>
        <v>2</v>
      </c>
      <c r="AG40" s="37"/>
      <c r="AH40" s="35" t="str">
        <f t="shared" si="28"/>
        <v>⑫</v>
      </c>
      <c r="AI40" s="49">
        <f t="shared" ca="1" si="28"/>
        <v>792</v>
      </c>
      <c r="AJ40" s="36" t="str">
        <f t="shared" si="28"/>
        <v>－</v>
      </c>
      <c r="AK40" s="49">
        <f t="shared" ca="1" si="28"/>
        <v>352</v>
      </c>
      <c r="AL40" s="36" t="str">
        <f t="shared" si="28"/>
        <v>＝</v>
      </c>
      <c r="AM40" s="49">
        <f t="shared" ca="1" si="28"/>
        <v>440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>
        <f t="shared" ca="1" si="3"/>
        <v>0.19772639140368109</v>
      </c>
      <c r="BZ40" s="40">
        <f t="shared" ca="1" si="4"/>
        <v>39</v>
      </c>
      <c r="CB40" s="37">
        <v>40</v>
      </c>
      <c r="CC40" s="36">
        <v>9</v>
      </c>
      <c r="CD40" s="37">
        <v>4</v>
      </c>
      <c r="CG40" s="39">
        <f t="shared" ca="1" si="5"/>
        <v>0.84110440782837537</v>
      </c>
      <c r="CH40" s="40">
        <f t="shared" ca="1" si="6"/>
        <v>10</v>
      </c>
      <c r="CJ40" s="37">
        <v>40</v>
      </c>
      <c r="CK40" s="36">
        <v>8</v>
      </c>
      <c r="CL40" s="37">
        <v>3</v>
      </c>
      <c r="CO40" s="39">
        <f t="shared" ca="1" si="7"/>
        <v>0.38200100163984174</v>
      </c>
      <c r="CP40" s="40">
        <f t="shared" ca="1" si="0"/>
        <v>31</v>
      </c>
      <c r="CQ40" s="17"/>
      <c r="CR40" s="37">
        <v>40</v>
      </c>
      <c r="CS40" s="36">
        <v>8</v>
      </c>
      <c r="CT40" s="37">
        <v>3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3</v>
      </c>
      <c r="E41" s="30">
        <f ca="1">MOD(AM32,10)</f>
        <v>3</v>
      </c>
      <c r="F41" s="8"/>
      <c r="G41" s="9"/>
      <c r="H41" s="29"/>
      <c r="I41" s="30">
        <f ca="1">MOD(ROUNDDOWN(AM33/100,0),10)</f>
        <v>1</v>
      </c>
      <c r="J41" s="30">
        <f ca="1">MOD(ROUNDDOWN(AM33/10,0),10)</f>
        <v>4</v>
      </c>
      <c r="K41" s="30">
        <f ca="1">MOD(AM33,10)</f>
        <v>1</v>
      </c>
      <c r="L41" s="8"/>
      <c r="M41" s="9"/>
      <c r="N41" s="29"/>
      <c r="O41" s="30">
        <f ca="1">MOD(ROUNDDOWN(AM34/100,0),10)</f>
        <v>3</v>
      </c>
      <c r="P41" s="30">
        <f ca="1">MOD(ROUNDDOWN(AM34/10,0),10)</f>
        <v>3</v>
      </c>
      <c r="Q41" s="30">
        <f ca="1">MOD(AM34,10)</f>
        <v>0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>
        <f t="shared" ca="1" si="3"/>
        <v>0.2258388075079234</v>
      </c>
      <c r="BZ41" s="40">
        <f t="shared" ca="1" si="4"/>
        <v>37</v>
      </c>
      <c r="CB41" s="37">
        <v>41</v>
      </c>
      <c r="CC41" s="36">
        <v>9</v>
      </c>
      <c r="CD41" s="37">
        <v>5</v>
      </c>
      <c r="CG41" s="39">
        <f t="shared" ca="1" si="5"/>
        <v>0.8999621788786728</v>
      </c>
      <c r="CH41" s="40">
        <f t="shared" ca="1" si="6"/>
        <v>6</v>
      </c>
      <c r="CJ41" s="37">
        <v>41</v>
      </c>
      <c r="CK41" s="36">
        <v>8</v>
      </c>
      <c r="CL41" s="37">
        <v>4</v>
      </c>
      <c r="CO41" s="39">
        <f t="shared" ca="1" si="7"/>
        <v>0.53162331870525825</v>
      </c>
      <c r="CP41" s="40">
        <f t="shared" ca="1" si="0"/>
        <v>26</v>
      </c>
      <c r="CQ41" s="17"/>
      <c r="CR41" s="37">
        <v>41</v>
      </c>
      <c r="CS41" s="36">
        <v>8</v>
      </c>
      <c r="CT41" s="37">
        <v>4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4" t="s">
        <v>95</v>
      </c>
      <c r="V42" s="2"/>
      <c r="W42" s="2"/>
      <c r="X42" s="37"/>
      <c r="Z42" s="45" t="s">
        <v>55</v>
      </c>
      <c r="AA42" s="45" t="s">
        <v>32</v>
      </c>
      <c r="AB42" s="45" t="s">
        <v>82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33</v>
      </c>
      <c r="AR42" s="117"/>
      <c r="AS42" s="117"/>
      <c r="AT42" s="118" t="s">
        <v>30</v>
      </c>
      <c r="AU42" s="116" t="s">
        <v>48</v>
      </c>
      <c r="AV42" s="116" t="s">
        <v>30</v>
      </c>
      <c r="AW42" s="116"/>
      <c r="AX42" s="117"/>
      <c r="AY42" s="118" t="s">
        <v>30</v>
      </c>
      <c r="AZ42" s="117"/>
      <c r="BA42" s="116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>
        <f t="shared" ca="1" si="3"/>
        <v>0.40475686438402025</v>
      </c>
      <c r="BZ42" s="40">
        <f t="shared" ca="1" si="4"/>
        <v>31</v>
      </c>
      <c r="CB42" s="37">
        <v>42</v>
      </c>
      <c r="CC42" s="36">
        <v>9</v>
      </c>
      <c r="CD42" s="37">
        <v>6</v>
      </c>
      <c r="CG42" s="39">
        <f t="shared" ca="1" si="5"/>
        <v>0.90349060448851215</v>
      </c>
      <c r="CH42" s="40">
        <f t="shared" ca="1" si="6"/>
        <v>5</v>
      </c>
      <c r="CJ42" s="37">
        <v>42</v>
      </c>
      <c r="CK42" s="36">
        <v>8</v>
      </c>
      <c r="CL42" s="37">
        <v>5</v>
      </c>
      <c r="CO42" s="39">
        <f t="shared" ca="1" si="7"/>
        <v>0.57204697790840309</v>
      </c>
      <c r="CP42" s="40">
        <f t="shared" ca="1" si="0"/>
        <v>22</v>
      </c>
      <c r="CQ42" s="17"/>
      <c r="CR42" s="37">
        <v>42</v>
      </c>
      <c r="CS42" s="36">
        <v>8</v>
      </c>
      <c r="CT42" s="37">
        <v>5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/>
      </c>
      <c r="E43" s="21"/>
      <c r="F43" s="21"/>
      <c r="G43" s="23"/>
      <c r="H43" s="21"/>
      <c r="I43" s="21"/>
      <c r="J43" s="22" t="str">
        <f ca="1">IF($AT50="","",VLOOKUP($AT50,$BT$43:$BU$53,2,FALSE))</f>
        <v/>
      </c>
      <c r="K43" s="21"/>
      <c r="L43" s="24"/>
      <c r="M43" s="20"/>
      <c r="N43" s="24"/>
      <c r="O43" s="21"/>
      <c r="P43" s="22" t="str">
        <f ca="1">IF($AT51="","",VLOOKUP($AT51,$BT$43:$BU$53,2,FALSE))</f>
        <v/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nono</v>
      </c>
      <c r="AA43" s="59" t="str">
        <f ca="1">IF(AQ43="ok","okok","nono")</f>
        <v>nono</v>
      </c>
      <c r="AB43" s="59" t="str">
        <f ca="1">IF(BH43="ok","okok","nono")</f>
        <v>nono</v>
      </c>
      <c r="AC43" s="60"/>
      <c r="AD43" s="35"/>
      <c r="AE43" s="61" t="s">
        <v>57</v>
      </c>
      <c r="AF43" s="62"/>
      <c r="AG43" s="126" t="str">
        <f t="shared" ref="AG43:AG54" ca="1" si="34">IF(BL43&lt;0,"ok",IF(AND(BL43=0,BR43&lt;0),"ok","no"))</f>
        <v>no</v>
      </c>
      <c r="AH43" s="130" t="str">
        <f ca="1">IF(AI43="ok",AM43-1,"")</f>
        <v/>
      </c>
      <c r="AI43" s="129" t="str">
        <f ca="1">IF(AL43="ok","ok",IF(AND(AK43="ok",AJ43="ok"),"ok","no"))</f>
        <v>no</v>
      </c>
      <c r="AJ43" s="124" t="str">
        <f ca="1">IF(BR43&lt;0,"ok","no")</f>
        <v>no</v>
      </c>
      <c r="AK43" s="124" t="str">
        <f t="shared" ref="AK43:AK54" ca="1" si="35">IF(BJ43=BK43,"ok","no")</f>
        <v>no</v>
      </c>
      <c r="AL43" s="124" t="str">
        <f ca="1">IF(BL43&lt;0,"ok","no")</f>
        <v>no</v>
      </c>
      <c r="AM43" s="63">
        <f t="shared" ref="AM43:AM54" ca="1" si="36">Z29</f>
        <v>6</v>
      </c>
      <c r="AN43" s="64">
        <f t="shared" ref="AN43:AN54" ca="1" si="37">AD29</f>
        <v>3</v>
      </c>
      <c r="AO43" s="65">
        <f t="shared" ref="AO43:AO54" ca="1" si="38">AM43-AN43</f>
        <v>3</v>
      </c>
      <c r="AP43" s="36"/>
      <c r="AQ43" s="127" t="str">
        <f ca="1">IF(AND(AS43="ok",AR43="ok"),"ok","no")</f>
        <v>no</v>
      </c>
      <c r="AR43" s="129" t="str">
        <f ca="1">IF(AY43=9,"ok","no")</f>
        <v>no</v>
      </c>
      <c r="AS43" s="124" t="str">
        <f ca="1">IF(BC43=10,"ok","no")</f>
        <v>no</v>
      </c>
      <c r="AT43" s="136" t="str">
        <f ca="1">IF(AY43=9,AY43,IF(AU43=10,AU43,""))</f>
        <v/>
      </c>
      <c r="AU43" s="133" t="str">
        <f ca="1">IF(AND(AW43&lt;&gt;"",AV43="ok"),10,"")</f>
        <v/>
      </c>
      <c r="AV43" s="124" t="str">
        <f ca="1">IF(BL43&lt;0,"ok",IF(AND(BL43=0,BR43&lt;0),"ok","no"))</f>
        <v>no</v>
      </c>
      <c r="AW43" s="119" t="str">
        <f ca="1">IF(BC43=10,"",BC43)</f>
        <v/>
      </c>
      <c r="AX43" s="117"/>
      <c r="AY43" s="119" t="str">
        <f ca="1">IF(AND(BA43="ok",AZ43="ok"),9,"")</f>
        <v/>
      </c>
      <c r="AZ43" s="124" t="str">
        <f ca="1">IF(BR43&lt;0,"ok","no")</f>
        <v>no</v>
      </c>
      <c r="BA43" s="123" t="str">
        <f ca="1">IF(BC43=10,"ok","no")</f>
        <v>no</v>
      </c>
      <c r="BB43" s="36"/>
      <c r="BC43" s="150" t="str">
        <f ca="1">IF(AND(BO43="ok",BJ43=0),10,IF(BF43="ok",BJ43-1,IF(BE43="ok",10,"")))</f>
        <v/>
      </c>
      <c r="BD43" s="129" t="str">
        <f t="shared" ref="BD43:BD54" ca="1" si="39">IF(BJ43=0,"ok","no")</f>
        <v>no</v>
      </c>
      <c r="BE43" s="124" t="str">
        <f t="shared" ref="BE43:BE54" ca="1" si="40">IF(BL43&lt;0,"ok","no")</f>
        <v>no</v>
      </c>
      <c r="BF43" s="123" t="str">
        <f ca="1">IF(AND(BO43="ok",BI43="no"),"ok","no")</f>
        <v>no</v>
      </c>
      <c r="BG43" s="36"/>
      <c r="BH43" s="126" t="str">
        <f ca="1">IF(BO43="ok","ok","no")</f>
        <v>no</v>
      </c>
      <c r="BI43" s="129" t="str">
        <f ca="1">IF(BJ43=0,"ok","no")</f>
        <v>no</v>
      </c>
      <c r="BJ43" s="63">
        <f ca="1">AA29</f>
        <v>9</v>
      </c>
      <c r="BK43" s="64">
        <f ca="1">AE29</f>
        <v>1</v>
      </c>
      <c r="BL43" s="66">
        <f t="shared" ref="BL43:BL54" ca="1" si="41">BJ43-BK43</f>
        <v>8</v>
      </c>
      <c r="BM43" s="68"/>
      <c r="BN43" s="139" t="str">
        <f ca="1">IF(BO43="ok",10,"")</f>
        <v/>
      </c>
      <c r="BO43" s="129" t="str">
        <f ca="1">IF(BR43&lt;0,"ok","no")</f>
        <v>no</v>
      </c>
      <c r="BP43" s="63">
        <f t="shared" ref="BP43:BP54" ca="1" si="42">AB29</f>
        <v>6</v>
      </c>
      <c r="BQ43" s="64">
        <f t="shared" ref="BQ43:BQ54" ca="1" si="43">AF29</f>
        <v>3</v>
      </c>
      <c r="BR43" s="67">
        <f t="shared" ref="BR43:BR54" ca="1" si="44">BP43-BQ43</f>
        <v>3</v>
      </c>
      <c r="BS43" s="68"/>
      <c r="BT43" s="110">
        <v>0</v>
      </c>
      <c r="BU43" s="111" t="s">
        <v>46</v>
      </c>
      <c r="BV43" s="68" t="s">
        <v>14</v>
      </c>
      <c r="BW43" s="68"/>
      <c r="BX43" s="68"/>
      <c r="BY43" s="39">
        <f t="shared" ca="1" si="3"/>
        <v>0.29858220970372384</v>
      </c>
      <c r="BZ43" s="40">
        <f t="shared" ca="1" si="4"/>
        <v>34</v>
      </c>
      <c r="CB43" s="37">
        <v>43</v>
      </c>
      <c r="CC43" s="36">
        <v>9</v>
      </c>
      <c r="CD43" s="37">
        <v>7</v>
      </c>
      <c r="CG43" s="39">
        <f t="shared" ca="1" si="5"/>
        <v>0.50099787298580967</v>
      </c>
      <c r="CH43" s="40">
        <f t="shared" ca="1" si="6"/>
        <v>24</v>
      </c>
      <c r="CJ43" s="37">
        <v>43</v>
      </c>
      <c r="CK43" s="36">
        <v>8</v>
      </c>
      <c r="CL43" s="37">
        <v>6</v>
      </c>
      <c r="CO43" s="39">
        <f t="shared" ca="1" si="7"/>
        <v>0.30776111734106326</v>
      </c>
      <c r="CP43" s="40">
        <f t="shared" ca="1" si="0"/>
        <v>35</v>
      </c>
      <c r="CQ43" s="17"/>
      <c r="CR43" s="37">
        <v>43</v>
      </c>
      <c r="CS43" s="36">
        <v>8</v>
      </c>
      <c r="CT43" s="37">
        <v>6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/>
      </c>
      <c r="D44" s="32" t="str">
        <f ca="1">IF($BC49="","",VLOOKUP($BC49,$BT$43:$BU$53,2,FALSE))</f>
        <v/>
      </c>
      <c r="E44" s="32" t="str">
        <f ca="1">IF($BN49="","",VLOOKUP($BN49,$BT$43:$BU$53,2,FALSE))</f>
        <v/>
      </c>
      <c r="F44" s="8"/>
      <c r="G44" s="6" t="str">
        <f>G17</f>
        <v>⑧</v>
      </c>
      <c r="H44" s="7"/>
      <c r="I44" s="32" t="str">
        <f ca="1">IF($AH50="","",VLOOKUP($AH50,$BT$43:$BU$53,2,FALSE))</f>
        <v/>
      </c>
      <c r="J44" s="32" t="str">
        <f ca="1">IF($BC50="","",VLOOKUP($BC50,$BT$43:$BU$53,2,FALSE))</f>
        <v/>
      </c>
      <c r="K44" s="32" t="str">
        <f ca="1">IF($BN50="","",VLOOKUP($BN50,$BT$43:$BU$53,2,FALSE))</f>
        <v/>
      </c>
      <c r="L44" s="8"/>
      <c r="M44" s="6" t="str">
        <f>M17</f>
        <v>⑨</v>
      </c>
      <c r="N44" s="7"/>
      <c r="O44" s="32" t="str">
        <f ca="1">IF($AH51="","",VLOOKUP($AH51,$BT$43:$BU$53,2,FALSE))</f>
        <v/>
      </c>
      <c r="P44" s="32" t="str">
        <f ca="1">IF($BC51="","",VLOOKUP($BC51,$BT$43:$BU$53,2,FALSE))</f>
        <v/>
      </c>
      <c r="Q44" s="32" t="str">
        <f ca="1">IF($BN51="","",VLOOKUP($BN51,$BT$43:$BU$53,2,FALSE))</f>
        <v/>
      </c>
      <c r="R44" s="8"/>
      <c r="S44" s="2"/>
      <c r="T44" s="2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5">IF(AI44="ok","okok","nono")</f>
        <v>nono</v>
      </c>
      <c r="AA44" s="59" t="str">
        <f t="shared" ref="AA44:AA54" ca="1" si="46">IF(AQ44="ok","okok","nono")</f>
        <v>nono</v>
      </c>
      <c r="AB44" s="59" t="str">
        <f t="shared" ref="AB44:AB54" ca="1" si="47">IF(BH44="ok","okok","nono")</f>
        <v>nono</v>
      </c>
      <c r="AC44" s="43"/>
      <c r="AD44" s="42"/>
      <c r="AE44" s="61" t="s">
        <v>58</v>
      </c>
      <c r="AF44" s="62"/>
      <c r="AG44" s="127" t="str">
        <f t="shared" ca="1" si="34"/>
        <v>no</v>
      </c>
      <c r="AH44" s="131" t="str">
        <f t="shared" ref="AH44:AH54" ca="1" si="48">IF(AI44="ok",AM44-1,"")</f>
        <v/>
      </c>
      <c r="AI44" s="129" t="str">
        <f t="shared" ref="AI44:AI54" ca="1" si="49">IF(AL44="ok","ok",IF(AND(AK44="ok",AJ44="ok"),"ok","no"))</f>
        <v>no</v>
      </c>
      <c r="AJ44" s="124" t="str">
        <f t="shared" ref="AJ44:AJ54" ca="1" si="50">IF(BR44&lt;0,"ok","no")</f>
        <v>no</v>
      </c>
      <c r="AK44" s="124" t="str">
        <f t="shared" ca="1" si="35"/>
        <v>ok</v>
      </c>
      <c r="AL44" s="124" t="str">
        <f t="shared" ref="AL44:AL54" ca="1" si="51">IF(BL44&lt;0,"ok","no")</f>
        <v>no</v>
      </c>
      <c r="AM44" s="69">
        <f t="shared" ca="1" si="36"/>
        <v>6</v>
      </c>
      <c r="AN44" s="41">
        <f t="shared" ca="1" si="37"/>
        <v>6</v>
      </c>
      <c r="AO44" s="70">
        <f t="shared" ca="1" si="38"/>
        <v>0</v>
      </c>
      <c r="AP44" s="36"/>
      <c r="AQ44" s="127" t="str">
        <f t="shared" ref="AQ44:AQ54" ca="1" si="52">IF(AND(AS44="ok",AR44="ok"),"ok","no")</f>
        <v>no</v>
      </c>
      <c r="AR44" s="129" t="str">
        <f t="shared" ref="AR44:AR53" ca="1" si="53">IF(AY44=9,"ok","no")</f>
        <v>no</v>
      </c>
      <c r="AS44" s="124" t="str">
        <f t="shared" ref="AS44:AS54" ca="1" si="54">IF(BC44=10,"ok","no")</f>
        <v>no</v>
      </c>
      <c r="AT44" s="137" t="str">
        <f t="shared" ref="AT44:AT54" ca="1" si="55">IF(AY44=9,AY44,IF(AU44=10,AU44,""))</f>
        <v/>
      </c>
      <c r="AU44" s="134" t="str">
        <f t="shared" ref="AU44:AU54" ca="1" si="56">IF(AND(AW44&lt;&gt;"",AV44="ok"),10,"")</f>
        <v/>
      </c>
      <c r="AV44" s="124" t="str">
        <f t="shared" ref="AV44:AV54" ca="1" si="57">IF(BL44&lt;0,"ok",IF(AND(BL44=0,BR44&lt;0),"ok","no"))</f>
        <v>no</v>
      </c>
      <c r="AW44" s="120" t="str">
        <f t="shared" ref="AW44:AW54" ca="1" si="58">IF(BC44=10,"",BC44)</f>
        <v/>
      </c>
      <c r="AX44" s="117"/>
      <c r="AY44" s="120" t="str">
        <f t="shared" ref="AY44:AY54" ca="1" si="59">IF(AND(BA44="ok",AZ44="ok"),9,"")</f>
        <v/>
      </c>
      <c r="AZ44" s="124" t="str">
        <f t="shared" ref="AZ44:AZ54" ca="1" si="60">IF(BR44&lt;0,"ok","no")</f>
        <v>no</v>
      </c>
      <c r="BA44" s="123" t="str">
        <f t="shared" ref="BA44:BA54" ca="1" si="61">IF(BC44=10,"ok","no")</f>
        <v>no</v>
      </c>
      <c r="BB44" s="36"/>
      <c r="BC44" s="140" t="str">
        <f t="shared" ref="BC44:BC54" ca="1" si="62">IF(AND(BO44="ok",BJ44=0),10,IF(BF44="ok",BJ44-1,IF(BE44="ok",10,"")))</f>
        <v/>
      </c>
      <c r="BD44" s="129" t="str">
        <f t="shared" ca="1" si="39"/>
        <v>no</v>
      </c>
      <c r="BE44" s="124" t="str">
        <f t="shared" ca="1" si="40"/>
        <v>no</v>
      </c>
      <c r="BF44" s="123" t="str">
        <f t="shared" ref="BF44:BF54" ca="1" si="63">IF(AND(BO44="ok",BI44="no"),"ok","no")</f>
        <v>no</v>
      </c>
      <c r="BG44" s="36"/>
      <c r="BH44" s="127" t="str">
        <f t="shared" ref="BH44:BH54" ca="1" si="64">IF(BO44="ok","ok","no")</f>
        <v>no</v>
      </c>
      <c r="BI44" s="129" t="str">
        <f t="shared" ref="BI44:BI54" ca="1" si="65">IF(BJ44=0,"ok","no")</f>
        <v>no</v>
      </c>
      <c r="BJ44" s="69">
        <f t="shared" ref="BJ44:BJ54" ca="1" si="66">AA30</f>
        <v>5</v>
      </c>
      <c r="BK44" s="41">
        <f t="shared" ref="BK44:BK54" ca="1" si="67">AE30</f>
        <v>5</v>
      </c>
      <c r="BL44" s="71">
        <f t="shared" ca="1" si="41"/>
        <v>0</v>
      </c>
      <c r="BM44" s="68"/>
      <c r="BN44" s="140" t="str">
        <f t="shared" ref="BN44:BN54" ca="1" si="68">IF(BO44="ok",10,"")</f>
        <v/>
      </c>
      <c r="BO44" s="129" t="str">
        <f t="shared" ref="BO44:BO54" ca="1" si="69">IF(BR44&lt;0,"ok","no")</f>
        <v>no</v>
      </c>
      <c r="BP44" s="69">
        <f t="shared" ca="1" si="42"/>
        <v>3</v>
      </c>
      <c r="BQ44" s="41">
        <f t="shared" ca="1" si="43"/>
        <v>3</v>
      </c>
      <c r="BR44" s="72">
        <f t="shared" ca="1" si="44"/>
        <v>0</v>
      </c>
      <c r="BS44" s="68"/>
      <c r="BT44" s="112">
        <v>1</v>
      </c>
      <c r="BU44" s="113" t="s">
        <v>2</v>
      </c>
      <c r="BV44" s="68" t="s">
        <v>14</v>
      </c>
      <c r="BW44" s="68"/>
      <c r="BX44" s="68"/>
      <c r="BY44" s="39">
        <f t="shared" ca="1" si="3"/>
        <v>0.71809719742627665</v>
      </c>
      <c r="BZ44" s="40">
        <f t="shared" ca="1" si="4"/>
        <v>19</v>
      </c>
      <c r="CB44" s="37">
        <v>44</v>
      </c>
      <c r="CC44" s="36">
        <v>9</v>
      </c>
      <c r="CD44" s="37">
        <v>8</v>
      </c>
      <c r="CG44" s="39">
        <f t="shared" ca="1" si="5"/>
        <v>3.6533268327487933E-2</v>
      </c>
      <c r="CH44" s="40">
        <f t="shared" ca="1" si="6"/>
        <v>53</v>
      </c>
      <c r="CJ44" s="37">
        <v>44</v>
      </c>
      <c r="CK44" s="36">
        <v>8</v>
      </c>
      <c r="CL44" s="37">
        <v>7</v>
      </c>
      <c r="CO44" s="39">
        <f t="shared" ca="1" si="7"/>
        <v>0.27516666433633674</v>
      </c>
      <c r="CP44" s="40">
        <f t="shared" ca="1" si="0"/>
        <v>37</v>
      </c>
      <c r="CQ44" s="17"/>
      <c r="CR44" s="37">
        <v>44</v>
      </c>
      <c r="CS44" s="36">
        <v>8</v>
      </c>
      <c r="CT44" s="37">
        <v>7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0">C18</f>
        <v>8</v>
      </c>
      <c r="D45" s="11">
        <f t="shared" ca="1" si="70"/>
        <v>8</v>
      </c>
      <c r="E45" s="11">
        <f t="shared" ca="1" si="70"/>
        <v>4</v>
      </c>
      <c r="F45" s="8"/>
      <c r="G45" s="9"/>
      <c r="H45" s="27"/>
      <c r="I45" s="28">
        <f t="shared" ca="1" si="70"/>
        <v>9</v>
      </c>
      <c r="J45" s="11">
        <f t="shared" ca="1" si="70"/>
        <v>4</v>
      </c>
      <c r="K45" s="11">
        <f t="shared" ca="1" si="70"/>
        <v>4</v>
      </c>
      <c r="L45" s="8"/>
      <c r="M45" s="9"/>
      <c r="N45" s="27"/>
      <c r="O45" s="28">
        <f t="shared" ca="1" si="70"/>
        <v>7</v>
      </c>
      <c r="P45" s="11">
        <f t="shared" ca="1" si="70"/>
        <v>7</v>
      </c>
      <c r="Q45" s="11">
        <f t="shared" ca="1" si="70"/>
        <v>8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5"/>
        <v>nono</v>
      </c>
      <c r="AA45" s="59" t="str">
        <f t="shared" ca="1" si="46"/>
        <v>nono</v>
      </c>
      <c r="AB45" s="59" t="str">
        <f t="shared" ca="1" si="47"/>
        <v>nono</v>
      </c>
      <c r="AC45" s="43"/>
      <c r="AD45" s="42"/>
      <c r="AE45" s="61" t="s">
        <v>59</v>
      </c>
      <c r="AF45" s="62"/>
      <c r="AG45" s="127" t="str">
        <f t="shared" ca="1" si="34"/>
        <v>no</v>
      </c>
      <c r="AH45" s="131" t="str">
        <f t="shared" ca="1" si="48"/>
        <v/>
      </c>
      <c r="AI45" s="129" t="str">
        <f t="shared" ca="1" si="49"/>
        <v>no</v>
      </c>
      <c r="AJ45" s="124" t="str">
        <f t="shared" ca="1" si="50"/>
        <v>no</v>
      </c>
      <c r="AK45" s="124" t="str">
        <f t="shared" ca="1" si="35"/>
        <v>no</v>
      </c>
      <c r="AL45" s="124" t="str">
        <f t="shared" ca="1" si="51"/>
        <v>no</v>
      </c>
      <c r="AM45" s="69">
        <f t="shared" ca="1" si="36"/>
        <v>5</v>
      </c>
      <c r="AN45" s="41">
        <f t="shared" ca="1" si="37"/>
        <v>3</v>
      </c>
      <c r="AO45" s="70">
        <f t="shared" ca="1" si="38"/>
        <v>2</v>
      </c>
      <c r="AP45" s="36"/>
      <c r="AQ45" s="127" t="str">
        <f t="shared" ca="1" si="52"/>
        <v>no</v>
      </c>
      <c r="AR45" s="129" t="str">
        <f t="shared" ca="1" si="53"/>
        <v>no</v>
      </c>
      <c r="AS45" s="124" t="str">
        <f t="shared" ca="1" si="54"/>
        <v>no</v>
      </c>
      <c r="AT45" s="137" t="str">
        <f t="shared" ca="1" si="55"/>
        <v/>
      </c>
      <c r="AU45" s="134" t="str">
        <f t="shared" ca="1" si="56"/>
        <v/>
      </c>
      <c r="AV45" s="124" t="str">
        <f t="shared" ca="1" si="57"/>
        <v>no</v>
      </c>
      <c r="AW45" s="120" t="str">
        <f t="shared" ca="1" si="58"/>
        <v/>
      </c>
      <c r="AX45" s="117"/>
      <c r="AY45" s="120" t="str">
        <f t="shared" ca="1" si="59"/>
        <v/>
      </c>
      <c r="AZ45" s="124" t="str">
        <f t="shared" ca="1" si="60"/>
        <v>no</v>
      </c>
      <c r="BA45" s="123" t="str">
        <f t="shared" ca="1" si="61"/>
        <v>no</v>
      </c>
      <c r="BB45" s="36"/>
      <c r="BC45" s="140" t="str">
        <f t="shared" ca="1" si="62"/>
        <v/>
      </c>
      <c r="BD45" s="129" t="str">
        <f t="shared" ca="1" si="39"/>
        <v>no</v>
      </c>
      <c r="BE45" s="124" t="str">
        <f t="shared" ca="1" si="40"/>
        <v>no</v>
      </c>
      <c r="BF45" s="123" t="str">
        <f t="shared" ca="1" si="63"/>
        <v>no</v>
      </c>
      <c r="BG45" s="36"/>
      <c r="BH45" s="127" t="str">
        <f t="shared" ca="1" si="64"/>
        <v>no</v>
      </c>
      <c r="BI45" s="129" t="str">
        <f t="shared" ca="1" si="65"/>
        <v>no</v>
      </c>
      <c r="BJ45" s="69">
        <f t="shared" ca="1" si="66"/>
        <v>7</v>
      </c>
      <c r="BK45" s="41">
        <f t="shared" ca="1" si="67"/>
        <v>5</v>
      </c>
      <c r="BL45" s="71">
        <f t="shared" ca="1" si="41"/>
        <v>2</v>
      </c>
      <c r="BM45" s="68"/>
      <c r="BN45" s="140" t="str">
        <f t="shared" ca="1" si="68"/>
        <v/>
      </c>
      <c r="BO45" s="129" t="str">
        <f t="shared" ca="1" si="69"/>
        <v>no</v>
      </c>
      <c r="BP45" s="69">
        <f t="shared" ca="1" si="42"/>
        <v>6</v>
      </c>
      <c r="BQ45" s="41">
        <f t="shared" ca="1" si="43"/>
        <v>5</v>
      </c>
      <c r="BR45" s="72">
        <f t="shared" ca="1" si="44"/>
        <v>1</v>
      </c>
      <c r="BS45" s="68"/>
      <c r="BT45" s="112">
        <v>2</v>
      </c>
      <c r="BU45" s="113" t="s">
        <v>3</v>
      </c>
      <c r="BV45" s="68" t="s">
        <v>14</v>
      </c>
      <c r="BW45" s="68"/>
      <c r="BX45" s="68"/>
      <c r="BY45" s="39">
        <f t="shared" ca="1" si="3"/>
        <v>0.80445336202007522</v>
      </c>
      <c r="BZ45" s="40">
        <f t="shared" ca="1" si="4"/>
        <v>17</v>
      </c>
      <c r="CB45" s="37">
        <v>45</v>
      </c>
      <c r="CC45" s="36">
        <v>9</v>
      </c>
      <c r="CD45" s="37">
        <v>9</v>
      </c>
      <c r="CG45" s="39">
        <f t="shared" ca="1" si="5"/>
        <v>0.9883881736269523</v>
      </c>
      <c r="CH45" s="40">
        <f t="shared" ca="1" si="6"/>
        <v>1</v>
      </c>
      <c r="CJ45" s="37">
        <v>45</v>
      </c>
      <c r="CK45" s="36">
        <v>8</v>
      </c>
      <c r="CL45" s="37">
        <v>8</v>
      </c>
      <c r="CO45" s="39">
        <f t="shared" ca="1" si="7"/>
        <v>0.17136915711076439</v>
      </c>
      <c r="CP45" s="40">
        <f t="shared" ca="1" si="0"/>
        <v>41</v>
      </c>
      <c r="CQ45" s="17"/>
      <c r="CR45" s="37">
        <v>45</v>
      </c>
      <c r="CS45" s="36">
        <v>8</v>
      </c>
      <c r="CT45" s="37">
        <v>8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1">B19</f>
        <v>－</v>
      </c>
      <c r="C46" s="13">
        <f t="shared" ca="1" si="71"/>
        <v>5</v>
      </c>
      <c r="D46" s="13">
        <f t="shared" ca="1" si="71"/>
        <v>1</v>
      </c>
      <c r="E46" s="13">
        <f t="shared" ca="1" si="71"/>
        <v>2</v>
      </c>
      <c r="F46" s="8"/>
      <c r="G46" s="9"/>
      <c r="H46" s="12" t="str">
        <f t="shared" si="71"/>
        <v>－</v>
      </c>
      <c r="I46" s="13">
        <f t="shared" ca="1" si="71"/>
        <v>5</v>
      </c>
      <c r="J46" s="13">
        <f t="shared" ca="1" si="71"/>
        <v>2</v>
      </c>
      <c r="K46" s="13">
        <f t="shared" ca="1" si="71"/>
        <v>0</v>
      </c>
      <c r="L46" s="8"/>
      <c r="M46" s="9"/>
      <c r="N46" s="12" t="str">
        <f t="shared" si="71"/>
        <v>－</v>
      </c>
      <c r="O46" s="13">
        <f t="shared" ca="1" si="71"/>
        <v>1</v>
      </c>
      <c r="P46" s="13">
        <f t="shared" ca="1" si="71"/>
        <v>7</v>
      </c>
      <c r="Q46" s="13">
        <f t="shared" ca="1" si="71"/>
        <v>1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5"/>
        <v>nono</v>
      </c>
      <c r="AA46" s="59" t="str">
        <f t="shared" ca="1" si="46"/>
        <v>nono</v>
      </c>
      <c r="AB46" s="59" t="str">
        <f t="shared" ca="1" si="47"/>
        <v>nono</v>
      </c>
      <c r="AC46" s="43"/>
      <c r="AD46" s="42"/>
      <c r="AE46" s="61" t="s">
        <v>60</v>
      </c>
      <c r="AF46" s="62"/>
      <c r="AG46" s="127" t="str">
        <f t="shared" ca="1" si="34"/>
        <v>no</v>
      </c>
      <c r="AH46" s="131" t="str">
        <f t="shared" ca="1" si="48"/>
        <v/>
      </c>
      <c r="AI46" s="129" t="str">
        <f t="shared" ca="1" si="49"/>
        <v>no</v>
      </c>
      <c r="AJ46" s="124" t="str">
        <f t="shared" ca="1" si="50"/>
        <v>no</v>
      </c>
      <c r="AK46" s="124" t="str">
        <f t="shared" ca="1" si="35"/>
        <v>no</v>
      </c>
      <c r="AL46" s="124" t="str">
        <f t="shared" ca="1" si="51"/>
        <v>no</v>
      </c>
      <c r="AM46" s="69">
        <f t="shared" ca="1" si="36"/>
        <v>8</v>
      </c>
      <c r="AN46" s="41">
        <f t="shared" ca="1" si="37"/>
        <v>8</v>
      </c>
      <c r="AO46" s="70">
        <f t="shared" ca="1" si="38"/>
        <v>0</v>
      </c>
      <c r="AP46" s="36"/>
      <c r="AQ46" s="127" t="str">
        <f t="shared" ca="1" si="52"/>
        <v>no</v>
      </c>
      <c r="AR46" s="129" t="str">
        <f t="shared" ca="1" si="53"/>
        <v>no</v>
      </c>
      <c r="AS46" s="124" t="str">
        <f t="shared" ca="1" si="54"/>
        <v>no</v>
      </c>
      <c r="AT46" s="137" t="str">
        <f t="shared" ca="1" si="55"/>
        <v/>
      </c>
      <c r="AU46" s="134" t="str">
        <f t="shared" ca="1" si="56"/>
        <v/>
      </c>
      <c r="AV46" s="124" t="str">
        <f t="shared" ca="1" si="57"/>
        <v>no</v>
      </c>
      <c r="AW46" s="120" t="str">
        <f t="shared" ca="1" si="58"/>
        <v/>
      </c>
      <c r="AX46" s="117"/>
      <c r="AY46" s="120" t="str">
        <f t="shared" ca="1" si="59"/>
        <v/>
      </c>
      <c r="AZ46" s="124" t="str">
        <f t="shared" ca="1" si="60"/>
        <v>no</v>
      </c>
      <c r="BA46" s="123" t="str">
        <f t="shared" ca="1" si="61"/>
        <v>no</v>
      </c>
      <c r="BB46" s="36"/>
      <c r="BC46" s="140" t="str">
        <f t="shared" ca="1" si="62"/>
        <v/>
      </c>
      <c r="BD46" s="129" t="str">
        <f t="shared" ca="1" si="39"/>
        <v>no</v>
      </c>
      <c r="BE46" s="124" t="str">
        <f t="shared" ca="1" si="40"/>
        <v>no</v>
      </c>
      <c r="BF46" s="123" t="str">
        <f t="shared" ca="1" si="63"/>
        <v>no</v>
      </c>
      <c r="BG46" s="36"/>
      <c r="BH46" s="127" t="str">
        <f t="shared" ca="1" si="64"/>
        <v>no</v>
      </c>
      <c r="BI46" s="129" t="str">
        <f t="shared" ca="1" si="65"/>
        <v>no</v>
      </c>
      <c r="BJ46" s="69">
        <f t="shared" ca="1" si="66"/>
        <v>3</v>
      </c>
      <c r="BK46" s="41">
        <f t="shared" ca="1" si="67"/>
        <v>0</v>
      </c>
      <c r="BL46" s="71">
        <f t="shared" ca="1" si="41"/>
        <v>3</v>
      </c>
      <c r="BM46" s="68"/>
      <c r="BN46" s="140" t="str">
        <f t="shared" ca="1" si="68"/>
        <v/>
      </c>
      <c r="BO46" s="129" t="str">
        <f t="shared" ca="1" si="69"/>
        <v>no</v>
      </c>
      <c r="BP46" s="69">
        <f t="shared" ca="1" si="42"/>
        <v>3</v>
      </c>
      <c r="BQ46" s="41">
        <f t="shared" ca="1" si="43"/>
        <v>0</v>
      </c>
      <c r="BR46" s="72">
        <f t="shared" ca="1" si="44"/>
        <v>3</v>
      </c>
      <c r="BS46" s="68"/>
      <c r="BT46" s="112">
        <v>3</v>
      </c>
      <c r="BU46" s="113" t="s">
        <v>4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>
        <f t="shared" ca="1" si="5"/>
        <v>0.39370404108976786</v>
      </c>
      <c r="CH46" s="40">
        <f t="shared" ca="1" si="6"/>
        <v>30</v>
      </c>
      <c r="CJ46" s="37">
        <v>46</v>
      </c>
      <c r="CK46" s="36">
        <v>9</v>
      </c>
      <c r="CL46" s="37">
        <v>0</v>
      </c>
      <c r="CO46" s="39">
        <f t="shared" ca="1" si="7"/>
        <v>0.42758483885082266</v>
      </c>
      <c r="CP46" s="40">
        <f t="shared" ca="1" si="0"/>
        <v>29</v>
      </c>
      <c r="CQ46" s="17"/>
      <c r="CR46" s="37">
        <v>46</v>
      </c>
      <c r="CS46" s="36">
        <v>9</v>
      </c>
      <c r="CT46" s="37">
        <v>0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3</v>
      </c>
      <c r="D47" s="30">
        <f ca="1">MOD(ROUNDDOWN(AM35/10,0),10)</f>
        <v>7</v>
      </c>
      <c r="E47" s="30">
        <f ca="1">MOD(AM35,10)</f>
        <v>2</v>
      </c>
      <c r="F47" s="8"/>
      <c r="G47" s="9"/>
      <c r="H47" s="29"/>
      <c r="I47" s="30">
        <f ca="1">MOD(ROUNDDOWN(AM36/100,0),10)</f>
        <v>4</v>
      </c>
      <c r="J47" s="30">
        <f ca="1">MOD(ROUNDDOWN(AM36/10,0),10)</f>
        <v>2</v>
      </c>
      <c r="K47" s="30">
        <f ca="1">MOD(AM36,10)</f>
        <v>4</v>
      </c>
      <c r="L47" s="8"/>
      <c r="M47" s="9"/>
      <c r="N47" s="29"/>
      <c r="O47" s="30">
        <f ca="1">MOD(ROUNDDOWN(AM37/100,0),10)</f>
        <v>6</v>
      </c>
      <c r="P47" s="30">
        <f ca="1">MOD(ROUNDDOWN(AM37/10,0),10)</f>
        <v>0</v>
      </c>
      <c r="Q47" s="30">
        <f ca="1">MOD(AM37,10)</f>
        <v>7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5"/>
        <v>nono</v>
      </c>
      <c r="AA47" s="59" t="str">
        <f t="shared" ca="1" si="46"/>
        <v>nono</v>
      </c>
      <c r="AB47" s="59" t="str">
        <f t="shared" ca="1" si="47"/>
        <v>nono</v>
      </c>
      <c r="AC47" s="43"/>
      <c r="AD47" s="42"/>
      <c r="AE47" s="61" t="s">
        <v>61</v>
      </c>
      <c r="AF47" s="62"/>
      <c r="AG47" s="127" t="str">
        <f t="shared" ca="1" si="34"/>
        <v>no</v>
      </c>
      <c r="AH47" s="131" t="str">
        <f t="shared" ca="1" si="48"/>
        <v/>
      </c>
      <c r="AI47" s="129" t="str">
        <f t="shared" ca="1" si="49"/>
        <v>no</v>
      </c>
      <c r="AJ47" s="124" t="str">
        <f t="shared" ca="1" si="50"/>
        <v>no</v>
      </c>
      <c r="AK47" s="124" t="str">
        <f t="shared" ca="1" si="35"/>
        <v>no</v>
      </c>
      <c r="AL47" s="124" t="str">
        <f t="shared" ca="1" si="51"/>
        <v>no</v>
      </c>
      <c r="AM47" s="69">
        <f t="shared" ca="1" si="36"/>
        <v>4</v>
      </c>
      <c r="AN47" s="41">
        <f t="shared" ca="1" si="37"/>
        <v>3</v>
      </c>
      <c r="AO47" s="70">
        <f t="shared" ca="1" si="38"/>
        <v>1</v>
      </c>
      <c r="AP47" s="36"/>
      <c r="AQ47" s="127" t="str">
        <f t="shared" ca="1" si="52"/>
        <v>no</v>
      </c>
      <c r="AR47" s="129" t="str">
        <f t="shared" ca="1" si="53"/>
        <v>no</v>
      </c>
      <c r="AS47" s="124" t="str">
        <f t="shared" ca="1" si="54"/>
        <v>no</v>
      </c>
      <c r="AT47" s="137" t="str">
        <f t="shared" ca="1" si="55"/>
        <v/>
      </c>
      <c r="AU47" s="134" t="str">
        <f t="shared" ca="1" si="56"/>
        <v/>
      </c>
      <c r="AV47" s="124" t="str">
        <f t="shared" ca="1" si="57"/>
        <v>no</v>
      </c>
      <c r="AW47" s="120" t="str">
        <f t="shared" ca="1" si="58"/>
        <v/>
      </c>
      <c r="AX47" s="117"/>
      <c r="AY47" s="120" t="str">
        <f t="shared" ca="1" si="59"/>
        <v/>
      </c>
      <c r="AZ47" s="124" t="str">
        <f t="shared" ca="1" si="60"/>
        <v>no</v>
      </c>
      <c r="BA47" s="123" t="str">
        <f t="shared" ca="1" si="61"/>
        <v>no</v>
      </c>
      <c r="BB47" s="36"/>
      <c r="BC47" s="140" t="str">
        <f t="shared" ca="1" si="62"/>
        <v/>
      </c>
      <c r="BD47" s="129" t="str">
        <f t="shared" ca="1" si="39"/>
        <v>no</v>
      </c>
      <c r="BE47" s="124" t="str">
        <f t="shared" ca="1" si="40"/>
        <v>no</v>
      </c>
      <c r="BF47" s="123" t="str">
        <f t="shared" ca="1" si="63"/>
        <v>no</v>
      </c>
      <c r="BG47" s="36"/>
      <c r="BH47" s="127" t="str">
        <f t="shared" ca="1" si="64"/>
        <v>no</v>
      </c>
      <c r="BI47" s="129" t="str">
        <f t="shared" ca="1" si="65"/>
        <v>no</v>
      </c>
      <c r="BJ47" s="69">
        <f t="shared" ca="1" si="66"/>
        <v>5</v>
      </c>
      <c r="BK47" s="41">
        <f t="shared" ca="1" si="67"/>
        <v>1</v>
      </c>
      <c r="BL47" s="71">
        <f t="shared" ca="1" si="41"/>
        <v>4</v>
      </c>
      <c r="BM47" s="68"/>
      <c r="BN47" s="140" t="str">
        <f t="shared" ca="1" si="68"/>
        <v/>
      </c>
      <c r="BO47" s="129" t="str">
        <f t="shared" ca="1" si="69"/>
        <v>no</v>
      </c>
      <c r="BP47" s="69">
        <f t="shared" ca="1" si="42"/>
        <v>9</v>
      </c>
      <c r="BQ47" s="41">
        <f t="shared" ca="1" si="43"/>
        <v>8</v>
      </c>
      <c r="BR47" s="72">
        <f t="shared" ca="1" si="44"/>
        <v>1</v>
      </c>
      <c r="BS47" s="68"/>
      <c r="BT47" s="112">
        <v>4</v>
      </c>
      <c r="BU47" s="113" t="s">
        <v>7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>
        <f t="shared" ca="1" si="5"/>
        <v>0.28132568487739984</v>
      </c>
      <c r="CH47" s="40">
        <f t="shared" ca="1" si="6"/>
        <v>37</v>
      </c>
      <c r="CJ47" s="37">
        <v>47</v>
      </c>
      <c r="CK47" s="36">
        <v>9</v>
      </c>
      <c r="CL47" s="37">
        <v>1</v>
      </c>
      <c r="CO47" s="39">
        <f t="shared" ca="1" si="7"/>
        <v>0.43724089948503653</v>
      </c>
      <c r="CP47" s="40">
        <f t="shared" ca="1" si="0"/>
        <v>28</v>
      </c>
      <c r="CR47" s="37">
        <v>47</v>
      </c>
      <c r="CS47" s="36">
        <v>9</v>
      </c>
      <c r="CT47" s="37">
        <v>1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5"/>
        <v>nono</v>
      </c>
      <c r="AA48" s="59" t="str">
        <f t="shared" ca="1" si="46"/>
        <v>nono</v>
      </c>
      <c r="AB48" s="59" t="str">
        <f t="shared" ca="1" si="47"/>
        <v>nono</v>
      </c>
      <c r="AC48" s="43"/>
      <c r="AD48" s="42"/>
      <c r="AE48" s="61" t="s">
        <v>62</v>
      </c>
      <c r="AF48" s="62"/>
      <c r="AG48" s="127" t="str">
        <f t="shared" ca="1" si="34"/>
        <v>no</v>
      </c>
      <c r="AH48" s="131" t="str">
        <f t="shared" ca="1" si="48"/>
        <v/>
      </c>
      <c r="AI48" s="129" t="str">
        <f t="shared" ca="1" si="49"/>
        <v>no</v>
      </c>
      <c r="AJ48" s="124" t="str">
        <f t="shared" ca="1" si="50"/>
        <v>no</v>
      </c>
      <c r="AK48" s="124" t="str">
        <f t="shared" ca="1" si="35"/>
        <v>no</v>
      </c>
      <c r="AL48" s="124" t="str">
        <f t="shared" ca="1" si="51"/>
        <v>no</v>
      </c>
      <c r="AM48" s="69">
        <f t="shared" ca="1" si="36"/>
        <v>7</v>
      </c>
      <c r="AN48" s="41">
        <f t="shared" ca="1" si="37"/>
        <v>4</v>
      </c>
      <c r="AO48" s="70">
        <f t="shared" ca="1" si="38"/>
        <v>3</v>
      </c>
      <c r="AP48" s="36"/>
      <c r="AQ48" s="127" t="str">
        <f t="shared" ca="1" si="52"/>
        <v>no</v>
      </c>
      <c r="AR48" s="129" t="str">
        <f t="shared" ca="1" si="53"/>
        <v>no</v>
      </c>
      <c r="AS48" s="124" t="str">
        <f t="shared" ca="1" si="54"/>
        <v>no</v>
      </c>
      <c r="AT48" s="137" t="str">
        <f t="shared" ca="1" si="55"/>
        <v/>
      </c>
      <c r="AU48" s="134" t="str">
        <f t="shared" ca="1" si="56"/>
        <v/>
      </c>
      <c r="AV48" s="124" t="str">
        <f t="shared" ca="1" si="57"/>
        <v>no</v>
      </c>
      <c r="AW48" s="120" t="str">
        <f t="shared" ca="1" si="58"/>
        <v/>
      </c>
      <c r="AX48" s="117"/>
      <c r="AY48" s="120" t="str">
        <f t="shared" ca="1" si="59"/>
        <v/>
      </c>
      <c r="AZ48" s="124" t="str">
        <f t="shared" ca="1" si="60"/>
        <v>no</v>
      </c>
      <c r="BA48" s="123" t="str">
        <f t="shared" ca="1" si="61"/>
        <v>no</v>
      </c>
      <c r="BB48" s="36"/>
      <c r="BC48" s="140" t="str">
        <f t="shared" ca="1" si="62"/>
        <v/>
      </c>
      <c r="BD48" s="129" t="str">
        <f t="shared" ca="1" si="39"/>
        <v>no</v>
      </c>
      <c r="BE48" s="124" t="str">
        <f t="shared" ca="1" si="40"/>
        <v>no</v>
      </c>
      <c r="BF48" s="123" t="str">
        <f t="shared" ca="1" si="63"/>
        <v>no</v>
      </c>
      <c r="BG48" s="36"/>
      <c r="BH48" s="127" t="str">
        <f t="shared" ca="1" si="64"/>
        <v>no</v>
      </c>
      <c r="BI48" s="129" t="str">
        <f t="shared" ca="1" si="65"/>
        <v>no</v>
      </c>
      <c r="BJ48" s="69">
        <f t="shared" ca="1" si="66"/>
        <v>8</v>
      </c>
      <c r="BK48" s="41">
        <f t="shared" ca="1" si="67"/>
        <v>5</v>
      </c>
      <c r="BL48" s="71">
        <f t="shared" ca="1" si="41"/>
        <v>3</v>
      </c>
      <c r="BM48" s="68"/>
      <c r="BN48" s="140" t="str">
        <f t="shared" ca="1" si="68"/>
        <v/>
      </c>
      <c r="BO48" s="129" t="str">
        <f t="shared" ca="1" si="69"/>
        <v>no</v>
      </c>
      <c r="BP48" s="69">
        <f t="shared" ca="1" si="42"/>
        <v>9</v>
      </c>
      <c r="BQ48" s="41">
        <f t="shared" ca="1" si="43"/>
        <v>9</v>
      </c>
      <c r="BR48" s="72">
        <f t="shared" ca="1" si="44"/>
        <v>0</v>
      </c>
      <c r="BS48" s="68"/>
      <c r="BT48" s="112">
        <v>5</v>
      </c>
      <c r="BU48" s="113" t="s">
        <v>6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>
        <f t="shared" ca="1" si="5"/>
        <v>1.1493136986569619E-2</v>
      </c>
      <c r="CH48" s="40">
        <f t="shared" ca="1" si="6"/>
        <v>55</v>
      </c>
      <c r="CJ48" s="37">
        <v>48</v>
      </c>
      <c r="CK48" s="36">
        <v>9</v>
      </c>
      <c r="CL48" s="37">
        <v>2</v>
      </c>
      <c r="CO48" s="39">
        <f t="shared" ca="1" si="7"/>
        <v>5.0253671067157391E-2</v>
      </c>
      <c r="CP48" s="40">
        <f t="shared" ca="1" si="0"/>
        <v>52</v>
      </c>
      <c r="CR48" s="37">
        <v>48</v>
      </c>
      <c r="CS48" s="36">
        <v>9</v>
      </c>
      <c r="CT48" s="37">
        <v>2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/>
      </c>
      <c r="E49" s="21"/>
      <c r="F49" s="21"/>
      <c r="G49" s="23"/>
      <c r="H49" s="21"/>
      <c r="I49" s="21"/>
      <c r="J49" s="22" t="str">
        <f ca="1">IF($AT53="","",VLOOKUP($AT53,$BT$43:$BU$53,2,FALSE))</f>
        <v/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5"/>
        <v>nono</v>
      </c>
      <c r="AA49" s="59" t="str">
        <f t="shared" ca="1" si="46"/>
        <v>nono</v>
      </c>
      <c r="AB49" s="59" t="str">
        <f t="shared" ca="1" si="47"/>
        <v>nono</v>
      </c>
      <c r="AC49" s="43"/>
      <c r="AD49" s="73"/>
      <c r="AE49" s="61" t="s">
        <v>63</v>
      </c>
      <c r="AF49" s="62"/>
      <c r="AG49" s="127" t="str">
        <f t="shared" ca="1" si="34"/>
        <v>no</v>
      </c>
      <c r="AH49" s="131" t="str">
        <f t="shared" ca="1" si="48"/>
        <v/>
      </c>
      <c r="AI49" s="129" t="str">
        <f t="shared" ca="1" si="49"/>
        <v>no</v>
      </c>
      <c r="AJ49" s="124" t="str">
        <f t="shared" ca="1" si="50"/>
        <v>no</v>
      </c>
      <c r="AK49" s="124" t="str">
        <f t="shared" ca="1" si="35"/>
        <v>no</v>
      </c>
      <c r="AL49" s="124" t="str">
        <f t="shared" ca="1" si="51"/>
        <v>no</v>
      </c>
      <c r="AM49" s="69">
        <f t="shared" ca="1" si="36"/>
        <v>8</v>
      </c>
      <c r="AN49" s="41">
        <f t="shared" ca="1" si="37"/>
        <v>5</v>
      </c>
      <c r="AO49" s="70">
        <f t="shared" ca="1" si="38"/>
        <v>3</v>
      </c>
      <c r="AP49" s="36"/>
      <c r="AQ49" s="127" t="str">
        <f t="shared" ca="1" si="52"/>
        <v>no</v>
      </c>
      <c r="AR49" s="129" t="str">
        <f ca="1">IF(AY49=9,"ok","no")</f>
        <v>no</v>
      </c>
      <c r="AS49" s="124" t="str">
        <f t="shared" ca="1" si="54"/>
        <v>no</v>
      </c>
      <c r="AT49" s="137" t="str">
        <f ca="1">IF(AY49=9,AY49,IF(AU49=10,AU49,""))</f>
        <v/>
      </c>
      <c r="AU49" s="134" t="str">
        <f t="shared" ca="1" si="56"/>
        <v/>
      </c>
      <c r="AV49" s="124" t="str">
        <f t="shared" ca="1" si="57"/>
        <v>no</v>
      </c>
      <c r="AW49" s="120" t="str">
        <f t="shared" ca="1" si="58"/>
        <v/>
      </c>
      <c r="AX49" s="117"/>
      <c r="AY49" s="120" t="str">
        <f t="shared" ca="1" si="59"/>
        <v/>
      </c>
      <c r="AZ49" s="124" t="str">
        <f t="shared" ca="1" si="60"/>
        <v>no</v>
      </c>
      <c r="BA49" s="123" t="str">
        <f t="shared" ca="1" si="61"/>
        <v>no</v>
      </c>
      <c r="BB49" s="36"/>
      <c r="BC49" s="140" t="str">
        <f t="shared" ca="1" si="62"/>
        <v/>
      </c>
      <c r="BD49" s="129" t="str">
        <f t="shared" ca="1" si="39"/>
        <v>no</v>
      </c>
      <c r="BE49" s="124" t="str">
        <f t="shared" ca="1" si="40"/>
        <v>no</v>
      </c>
      <c r="BF49" s="123" t="str">
        <f t="shared" ca="1" si="63"/>
        <v>no</v>
      </c>
      <c r="BG49" s="36"/>
      <c r="BH49" s="127" t="str">
        <f t="shared" ca="1" si="64"/>
        <v>no</v>
      </c>
      <c r="BI49" s="129" t="str">
        <f t="shared" ca="1" si="65"/>
        <v>no</v>
      </c>
      <c r="BJ49" s="69">
        <f t="shared" ca="1" si="66"/>
        <v>8</v>
      </c>
      <c r="BK49" s="41">
        <f t="shared" ca="1" si="67"/>
        <v>1</v>
      </c>
      <c r="BL49" s="71">
        <f t="shared" ca="1" si="41"/>
        <v>7</v>
      </c>
      <c r="BM49" s="68"/>
      <c r="BN49" s="140" t="str">
        <f t="shared" ca="1" si="68"/>
        <v/>
      </c>
      <c r="BO49" s="129" t="str">
        <f t="shared" ca="1" si="69"/>
        <v>no</v>
      </c>
      <c r="BP49" s="69">
        <f t="shared" ca="1" si="42"/>
        <v>4</v>
      </c>
      <c r="BQ49" s="41">
        <f t="shared" ca="1" si="43"/>
        <v>2</v>
      </c>
      <c r="BR49" s="72">
        <f t="shared" ca="1" si="44"/>
        <v>2</v>
      </c>
      <c r="BS49" s="68"/>
      <c r="BT49" s="112">
        <v>6</v>
      </c>
      <c r="BU49" s="113" t="s">
        <v>5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>
        <f t="shared" ca="1" si="5"/>
        <v>0.97137990172152999</v>
      </c>
      <c r="CH49" s="40">
        <f t="shared" ca="1" si="6"/>
        <v>3</v>
      </c>
      <c r="CJ49" s="37">
        <v>49</v>
      </c>
      <c r="CK49" s="36">
        <v>9</v>
      </c>
      <c r="CL49" s="37">
        <v>3</v>
      </c>
      <c r="CO49" s="39">
        <f t="shared" ca="1" si="7"/>
        <v>0.63001068776503899</v>
      </c>
      <c r="CP49" s="40">
        <f t="shared" ca="1" si="0"/>
        <v>20</v>
      </c>
      <c r="CR49" s="37">
        <v>49</v>
      </c>
      <c r="CS49" s="36">
        <v>9</v>
      </c>
      <c r="CT49" s="37">
        <v>3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/>
      </c>
      <c r="D50" s="32" t="str">
        <f ca="1">IF($BC52="","",VLOOKUP($BC52,$BT$43:$BU$53,2,FALSE))</f>
        <v/>
      </c>
      <c r="E50" s="32" t="str">
        <f ca="1">IF($BN52="","",VLOOKUP($BN52,$BT$43:$BU$53,2,FALSE))</f>
        <v/>
      </c>
      <c r="F50" s="8"/>
      <c r="G50" s="6" t="str">
        <f>G23</f>
        <v>⑪</v>
      </c>
      <c r="H50" s="7"/>
      <c r="I50" s="32" t="str">
        <f ca="1">IF($AH53="","",VLOOKUP($AH53,$BT$43:$BU$53,2,FALSE))</f>
        <v/>
      </c>
      <c r="J50" s="32" t="str">
        <f ca="1">IF($BC53="","",VLOOKUP($BC53,$BT$43:$BU$53,2,FALSE))</f>
        <v/>
      </c>
      <c r="K50" s="32" t="str">
        <f ca="1">IF($BN53="","",VLOOKUP($BN53,$BT$43:$BU$53,2,FALSE))</f>
        <v/>
      </c>
      <c r="L50" s="8"/>
      <c r="M50" s="6" t="str">
        <f>M23</f>
        <v>⑫</v>
      </c>
      <c r="N50" s="7"/>
      <c r="O50" s="32" t="str">
        <f ca="1">IF($AH54="","",VLOOKUP($AH54,$BT$43:$BU$53,2,FALSE))</f>
        <v/>
      </c>
      <c r="P50" s="32" t="str">
        <f ca="1">IF($BC54="","",VLOOKUP($BC54,$BT$43:$BU$53,2,FALSE))</f>
        <v/>
      </c>
      <c r="Q50" s="32" t="str">
        <f ca="1">IF($BN54="","",VLOOKUP($BN54,$BT$43:$BU$53,2,FALSE))</f>
        <v/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5"/>
        <v>nono</v>
      </c>
      <c r="AA50" s="59" t="str">
        <f t="shared" ca="1" si="46"/>
        <v>nono</v>
      </c>
      <c r="AB50" s="59" t="str">
        <f t="shared" ca="1" si="47"/>
        <v>nono</v>
      </c>
      <c r="AC50" s="43"/>
      <c r="AD50" s="35"/>
      <c r="AE50" s="61" t="s">
        <v>64</v>
      </c>
      <c r="AF50" s="62"/>
      <c r="AG50" s="127" t="str">
        <f t="shared" ca="1" si="34"/>
        <v>no</v>
      </c>
      <c r="AH50" s="131" t="str">
        <f t="shared" ca="1" si="48"/>
        <v/>
      </c>
      <c r="AI50" s="129" t="str">
        <f t="shared" ca="1" si="49"/>
        <v>no</v>
      </c>
      <c r="AJ50" s="124" t="str">
        <f t="shared" ca="1" si="50"/>
        <v>no</v>
      </c>
      <c r="AK50" s="124" t="str">
        <f t="shared" ca="1" si="35"/>
        <v>no</v>
      </c>
      <c r="AL50" s="124" t="str">
        <f t="shared" ca="1" si="51"/>
        <v>no</v>
      </c>
      <c r="AM50" s="69">
        <f t="shared" ca="1" si="36"/>
        <v>9</v>
      </c>
      <c r="AN50" s="41">
        <f t="shared" ca="1" si="37"/>
        <v>5</v>
      </c>
      <c r="AO50" s="70">
        <f t="shared" ca="1" si="38"/>
        <v>4</v>
      </c>
      <c r="AP50" s="36"/>
      <c r="AQ50" s="127" t="str">
        <f t="shared" ca="1" si="52"/>
        <v>no</v>
      </c>
      <c r="AR50" s="129" t="str">
        <f t="shared" ca="1" si="53"/>
        <v>no</v>
      </c>
      <c r="AS50" s="124" t="str">
        <f t="shared" ca="1" si="54"/>
        <v>no</v>
      </c>
      <c r="AT50" s="137" t="str">
        <f t="shared" ca="1" si="55"/>
        <v/>
      </c>
      <c r="AU50" s="134" t="str">
        <f t="shared" ca="1" si="56"/>
        <v/>
      </c>
      <c r="AV50" s="124" t="str">
        <f t="shared" ca="1" si="57"/>
        <v>no</v>
      </c>
      <c r="AW50" s="120" t="str">
        <f t="shared" ca="1" si="58"/>
        <v/>
      </c>
      <c r="AX50" s="117"/>
      <c r="AY50" s="120" t="str">
        <f t="shared" ca="1" si="59"/>
        <v/>
      </c>
      <c r="AZ50" s="124" t="str">
        <f t="shared" ca="1" si="60"/>
        <v>no</v>
      </c>
      <c r="BA50" s="123" t="str">
        <f t="shared" ca="1" si="61"/>
        <v>no</v>
      </c>
      <c r="BB50" s="36"/>
      <c r="BC50" s="140" t="str">
        <f t="shared" ca="1" si="62"/>
        <v/>
      </c>
      <c r="BD50" s="129" t="str">
        <f t="shared" ca="1" si="39"/>
        <v>no</v>
      </c>
      <c r="BE50" s="124" t="str">
        <f t="shared" ca="1" si="40"/>
        <v>no</v>
      </c>
      <c r="BF50" s="123" t="str">
        <f t="shared" ca="1" si="63"/>
        <v>no</v>
      </c>
      <c r="BG50" s="36"/>
      <c r="BH50" s="127" t="str">
        <f t="shared" ca="1" si="64"/>
        <v>no</v>
      </c>
      <c r="BI50" s="129" t="str">
        <f t="shared" ca="1" si="65"/>
        <v>no</v>
      </c>
      <c r="BJ50" s="69">
        <f t="shared" ca="1" si="66"/>
        <v>4</v>
      </c>
      <c r="BK50" s="41">
        <f t="shared" ca="1" si="67"/>
        <v>2</v>
      </c>
      <c r="BL50" s="71">
        <f t="shared" ca="1" si="41"/>
        <v>2</v>
      </c>
      <c r="BM50" s="68"/>
      <c r="BN50" s="140" t="str">
        <f t="shared" ca="1" si="68"/>
        <v/>
      </c>
      <c r="BO50" s="129" t="str">
        <f t="shared" ca="1" si="69"/>
        <v>no</v>
      </c>
      <c r="BP50" s="69">
        <f t="shared" ca="1" si="42"/>
        <v>4</v>
      </c>
      <c r="BQ50" s="41">
        <f t="shared" ca="1" si="43"/>
        <v>0</v>
      </c>
      <c r="BR50" s="72">
        <f t="shared" ca="1" si="44"/>
        <v>4</v>
      </c>
      <c r="BS50" s="68"/>
      <c r="BT50" s="112">
        <v>7</v>
      </c>
      <c r="BU50" s="113" t="s">
        <v>8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>
        <f t="shared" ca="1" si="5"/>
        <v>0.47075518208471956</v>
      </c>
      <c r="CH50" s="40">
        <f t="shared" ca="1" si="6"/>
        <v>27</v>
      </c>
      <c r="CJ50" s="37">
        <v>50</v>
      </c>
      <c r="CK50" s="36">
        <v>9</v>
      </c>
      <c r="CL50" s="37">
        <v>4</v>
      </c>
      <c r="CO50" s="39">
        <f t="shared" ca="1" si="7"/>
        <v>0.12366517746679861</v>
      </c>
      <c r="CP50" s="40">
        <f t="shared" ca="1" si="0"/>
        <v>48</v>
      </c>
      <c r="CR50" s="37">
        <v>50</v>
      </c>
      <c r="CS50" s="36">
        <v>9</v>
      </c>
      <c r="CT50" s="37">
        <v>4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2">C24</f>
        <v>5</v>
      </c>
      <c r="D51" s="11">
        <f t="shared" ca="1" si="72"/>
        <v>3</v>
      </c>
      <c r="E51" s="11">
        <f t="shared" ca="1" si="72"/>
        <v>9</v>
      </c>
      <c r="F51" s="8"/>
      <c r="G51" s="9"/>
      <c r="H51" s="10"/>
      <c r="I51" s="11">
        <f t="shared" ca="1" si="72"/>
        <v>8</v>
      </c>
      <c r="J51" s="11">
        <f t="shared" ca="1" si="72"/>
        <v>8</v>
      </c>
      <c r="K51" s="11">
        <f t="shared" ca="1" si="72"/>
        <v>9</v>
      </c>
      <c r="L51" s="8"/>
      <c r="M51" s="9"/>
      <c r="N51" s="10"/>
      <c r="O51" s="11">
        <f t="shared" ca="1" si="72"/>
        <v>7</v>
      </c>
      <c r="P51" s="11">
        <f t="shared" ca="1" si="72"/>
        <v>9</v>
      </c>
      <c r="Q51" s="11">
        <f t="shared" ca="1" si="72"/>
        <v>2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5"/>
        <v>nono</v>
      </c>
      <c r="AA51" s="59" t="str">
        <f t="shared" ca="1" si="46"/>
        <v>nono</v>
      </c>
      <c r="AB51" s="59" t="str">
        <f t="shared" ca="1" si="47"/>
        <v>nono</v>
      </c>
      <c r="AC51" s="43"/>
      <c r="AD51" s="35"/>
      <c r="AE51" s="61" t="s">
        <v>65</v>
      </c>
      <c r="AF51" s="62"/>
      <c r="AG51" s="127" t="str">
        <f t="shared" ca="1" si="34"/>
        <v>no</v>
      </c>
      <c r="AH51" s="131" t="str">
        <f t="shared" ca="1" si="48"/>
        <v/>
      </c>
      <c r="AI51" s="129" t="str">
        <f t="shared" ca="1" si="49"/>
        <v>no</v>
      </c>
      <c r="AJ51" s="124" t="str">
        <f t="shared" ca="1" si="50"/>
        <v>no</v>
      </c>
      <c r="AK51" s="124" t="str">
        <f t="shared" ca="1" si="35"/>
        <v>ok</v>
      </c>
      <c r="AL51" s="124" t="str">
        <f t="shared" ca="1" si="51"/>
        <v>no</v>
      </c>
      <c r="AM51" s="69">
        <f t="shared" ca="1" si="36"/>
        <v>7</v>
      </c>
      <c r="AN51" s="41">
        <f t="shared" ca="1" si="37"/>
        <v>1</v>
      </c>
      <c r="AO51" s="70">
        <f t="shared" ca="1" si="38"/>
        <v>6</v>
      </c>
      <c r="AP51" s="36"/>
      <c r="AQ51" s="127" t="str">
        <f t="shared" ca="1" si="52"/>
        <v>no</v>
      </c>
      <c r="AR51" s="129" t="str">
        <f t="shared" ca="1" si="53"/>
        <v>no</v>
      </c>
      <c r="AS51" s="124" t="str">
        <f t="shared" ca="1" si="54"/>
        <v>no</v>
      </c>
      <c r="AT51" s="137" t="str">
        <f t="shared" ca="1" si="55"/>
        <v/>
      </c>
      <c r="AU51" s="134" t="str">
        <f t="shared" ca="1" si="56"/>
        <v/>
      </c>
      <c r="AV51" s="124" t="str">
        <f t="shared" ca="1" si="57"/>
        <v>no</v>
      </c>
      <c r="AW51" s="120" t="str">
        <f t="shared" ca="1" si="58"/>
        <v/>
      </c>
      <c r="AX51" s="117"/>
      <c r="AY51" s="120" t="str">
        <f t="shared" ca="1" si="59"/>
        <v/>
      </c>
      <c r="AZ51" s="124" t="str">
        <f t="shared" ca="1" si="60"/>
        <v>no</v>
      </c>
      <c r="BA51" s="123" t="str">
        <f t="shared" ca="1" si="61"/>
        <v>no</v>
      </c>
      <c r="BB51" s="36"/>
      <c r="BC51" s="140" t="str">
        <f t="shared" ca="1" si="62"/>
        <v/>
      </c>
      <c r="BD51" s="129" t="str">
        <f t="shared" ca="1" si="39"/>
        <v>no</v>
      </c>
      <c r="BE51" s="124" t="str">
        <f t="shared" ca="1" si="40"/>
        <v>no</v>
      </c>
      <c r="BF51" s="123" t="str">
        <f t="shared" ca="1" si="63"/>
        <v>no</v>
      </c>
      <c r="BG51" s="36"/>
      <c r="BH51" s="127" t="str">
        <f t="shared" ca="1" si="64"/>
        <v>no</v>
      </c>
      <c r="BI51" s="129" t="str">
        <f t="shared" ca="1" si="65"/>
        <v>no</v>
      </c>
      <c r="BJ51" s="69">
        <f t="shared" ca="1" si="66"/>
        <v>7</v>
      </c>
      <c r="BK51" s="41">
        <f t="shared" ca="1" si="67"/>
        <v>7</v>
      </c>
      <c r="BL51" s="71">
        <f t="shared" ca="1" si="41"/>
        <v>0</v>
      </c>
      <c r="BM51" s="68"/>
      <c r="BN51" s="140" t="str">
        <f t="shared" ca="1" si="68"/>
        <v/>
      </c>
      <c r="BO51" s="129" t="str">
        <f t="shared" ca="1" si="69"/>
        <v>no</v>
      </c>
      <c r="BP51" s="69">
        <f t="shared" ca="1" si="42"/>
        <v>8</v>
      </c>
      <c r="BQ51" s="41">
        <f t="shared" ca="1" si="43"/>
        <v>1</v>
      </c>
      <c r="BR51" s="72">
        <f t="shared" ca="1" si="44"/>
        <v>7</v>
      </c>
      <c r="BS51" s="68"/>
      <c r="BT51" s="112">
        <v>8</v>
      </c>
      <c r="BU51" s="113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>
        <f t="shared" ca="1" si="5"/>
        <v>0.97086180474948458</v>
      </c>
      <c r="CH51" s="40">
        <f t="shared" ca="1" si="6"/>
        <v>4</v>
      </c>
      <c r="CJ51" s="37">
        <v>51</v>
      </c>
      <c r="CK51" s="36">
        <v>9</v>
      </c>
      <c r="CL51" s="37">
        <v>5</v>
      </c>
      <c r="CO51" s="39">
        <f t="shared" ca="1" si="7"/>
        <v>0.62333315195632821</v>
      </c>
      <c r="CP51" s="40">
        <f t="shared" ca="1" si="0"/>
        <v>21</v>
      </c>
      <c r="CR51" s="37">
        <v>51</v>
      </c>
      <c r="CS51" s="36">
        <v>9</v>
      </c>
      <c r="CT51" s="37">
        <v>5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3">B25</f>
        <v>－</v>
      </c>
      <c r="C52" s="13">
        <f t="shared" ca="1" si="73"/>
        <v>5</v>
      </c>
      <c r="D52" s="13">
        <f t="shared" ca="1" si="73"/>
        <v>2</v>
      </c>
      <c r="E52" s="13">
        <f t="shared" ca="1" si="73"/>
        <v>7</v>
      </c>
      <c r="F52" s="8"/>
      <c r="G52" s="9"/>
      <c r="H52" s="12" t="str">
        <f t="shared" si="73"/>
        <v>－</v>
      </c>
      <c r="I52" s="13">
        <f t="shared" ca="1" si="73"/>
        <v>2</v>
      </c>
      <c r="J52" s="13">
        <f t="shared" ca="1" si="73"/>
        <v>4</v>
      </c>
      <c r="K52" s="13">
        <f t="shared" ca="1" si="73"/>
        <v>1</v>
      </c>
      <c r="L52" s="8"/>
      <c r="M52" s="9"/>
      <c r="N52" s="12" t="str">
        <f t="shared" si="73"/>
        <v>－</v>
      </c>
      <c r="O52" s="13">
        <f t="shared" ca="1" si="73"/>
        <v>3</v>
      </c>
      <c r="P52" s="13">
        <f t="shared" ca="1" si="73"/>
        <v>5</v>
      </c>
      <c r="Q52" s="13">
        <f t="shared" ca="1" si="73"/>
        <v>2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5"/>
        <v>nono</v>
      </c>
      <c r="AA52" s="59" t="str">
        <f t="shared" ca="1" si="46"/>
        <v>nono</v>
      </c>
      <c r="AB52" s="59" t="str">
        <f t="shared" ca="1" si="47"/>
        <v>nono</v>
      </c>
      <c r="AC52" s="43"/>
      <c r="AD52" s="35"/>
      <c r="AE52" s="61" t="s">
        <v>66</v>
      </c>
      <c r="AF52" s="62"/>
      <c r="AG52" s="127" t="str">
        <f t="shared" ca="1" si="34"/>
        <v>no</v>
      </c>
      <c r="AH52" s="131" t="str">
        <f t="shared" ca="1" si="48"/>
        <v/>
      </c>
      <c r="AI52" s="129" t="str">
        <f t="shared" ca="1" si="49"/>
        <v>no</v>
      </c>
      <c r="AJ52" s="124" t="str">
        <f t="shared" ca="1" si="50"/>
        <v>no</v>
      </c>
      <c r="AK52" s="124" t="str">
        <f t="shared" ca="1" si="35"/>
        <v>no</v>
      </c>
      <c r="AL52" s="124" t="str">
        <f t="shared" ca="1" si="51"/>
        <v>no</v>
      </c>
      <c r="AM52" s="69">
        <f t="shared" ca="1" si="36"/>
        <v>5</v>
      </c>
      <c r="AN52" s="41">
        <f t="shared" ca="1" si="37"/>
        <v>5</v>
      </c>
      <c r="AO52" s="70">
        <f t="shared" ca="1" si="38"/>
        <v>0</v>
      </c>
      <c r="AP52" s="36"/>
      <c r="AQ52" s="127" t="str">
        <f t="shared" ca="1" si="52"/>
        <v>no</v>
      </c>
      <c r="AR52" s="129" t="str">
        <f t="shared" ca="1" si="53"/>
        <v>no</v>
      </c>
      <c r="AS52" s="124" t="str">
        <f t="shared" ca="1" si="54"/>
        <v>no</v>
      </c>
      <c r="AT52" s="137" t="str">
        <f t="shared" ca="1" si="55"/>
        <v/>
      </c>
      <c r="AU52" s="134" t="str">
        <f t="shared" ca="1" si="56"/>
        <v/>
      </c>
      <c r="AV52" s="124" t="str">
        <f t="shared" ca="1" si="57"/>
        <v>no</v>
      </c>
      <c r="AW52" s="120" t="str">
        <f t="shared" ca="1" si="58"/>
        <v/>
      </c>
      <c r="AX52" s="117"/>
      <c r="AY52" s="120" t="str">
        <f t="shared" ca="1" si="59"/>
        <v/>
      </c>
      <c r="AZ52" s="124" t="str">
        <f t="shared" ca="1" si="60"/>
        <v>no</v>
      </c>
      <c r="BA52" s="123" t="str">
        <f t="shared" ca="1" si="61"/>
        <v>no</v>
      </c>
      <c r="BB52" s="36"/>
      <c r="BC52" s="140" t="str">
        <f t="shared" ca="1" si="62"/>
        <v/>
      </c>
      <c r="BD52" s="129" t="str">
        <f t="shared" ca="1" si="39"/>
        <v>no</v>
      </c>
      <c r="BE52" s="124" t="str">
        <f t="shared" ca="1" si="40"/>
        <v>no</v>
      </c>
      <c r="BF52" s="123" t="str">
        <f t="shared" ca="1" si="63"/>
        <v>no</v>
      </c>
      <c r="BG52" s="36"/>
      <c r="BH52" s="127" t="str">
        <f t="shared" ca="1" si="64"/>
        <v>no</v>
      </c>
      <c r="BI52" s="129" t="str">
        <f t="shared" ca="1" si="65"/>
        <v>no</v>
      </c>
      <c r="BJ52" s="69">
        <f t="shared" ca="1" si="66"/>
        <v>3</v>
      </c>
      <c r="BK52" s="41">
        <f t="shared" ca="1" si="67"/>
        <v>2</v>
      </c>
      <c r="BL52" s="71">
        <f t="shared" ca="1" si="41"/>
        <v>1</v>
      </c>
      <c r="BM52" s="68"/>
      <c r="BN52" s="140" t="str">
        <f t="shared" ca="1" si="68"/>
        <v/>
      </c>
      <c r="BO52" s="129" t="str">
        <f t="shared" ca="1" si="69"/>
        <v>no</v>
      </c>
      <c r="BP52" s="69">
        <f t="shared" ca="1" si="42"/>
        <v>9</v>
      </c>
      <c r="BQ52" s="41">
        <f t="shared" ca="1" si="43"/>
        <v>7</v>
      </c>
      <c r="BR52" s="72">
        <f t="shared" ca="1" si="44"/>
        <v>2</v>
      </c>
      <c r="BS52" s="68"/>
      <c r="BT52" s="112">
        <v>9</v>
      </c>
      <c r="BU52" s="113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>
        <f t="shared" ca="1" si="5"/>
        <v>0.39515726079042535</v>
      </c>
      <c r="CH52" s="40">
        <f t="shared" ca="1" si="6"/>
        <v>29</v>
      </c>
      <c r="CJ52" s="37">
        <v>52</v>
      </c>
      <c r="CK52" s="36">
        <v>9</v>
      </c>
      <c r="CL52" s="37">
        <v>6</v>
      </c>
      <c r="CO52" s="39">
        <f t="shared" ca="1" si="7"/>
        <v>0.98498849173378134</v>
      </c>
      <c r="CP52" s="40">
        <f t="shared" ca="1" si="0"/>
        <v>2</v>
      </c>
      <c r="CR52" s="37">
        <v>52</v>
      </c>
      <c r="CS52" s="36">
        <v>9</v>
      </c>
      <c r="CT52" s="37">
        <v>6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0</v>
      </c>
      <c r="D53" s="30">
        <f ca="1">MOD(ROUNDDOWN(AM38/10,0),10)</f>
        <v>1</v>
      </c>
      <c r="E53" s="30">
        <f ca="1">MOD(AM38,10)</f>
        <v>2</v>
      </c>
      <c r="F53" s="8"/>
      <c r="G53" s="9"/>
      <c r="H53" s="29"/>
      <c r="I53" s="30">
        <f ca="1">MOD(ROUNDDOWN(AM39/100,0),10)</f>
        <v>6</v>
      </c>
      <c r="J53" s="30">
        <f ca="1">MOD(ROUNDDOWN(AM39/10,0),10)</f>
        <v>4</v>
      </c>
      <c r="K53" s="30">
        <f ca="1">MOD(AM39,10)</f>
        <v>8</v>
      </c>
      <c r="L53" s="8"/>
      <c r="M53" s="9"/>
      <c r="N53" s="29"/>
      <c r="O53" s="30">
        <f ca="1">MOD(ROUNDDOWN(AM40/100,0),10)</f>
        <v>4</v>
      </c>
      <c r="P53" s="30">
        <f ca="1">MOD(ROUNDDOWN(AM40/10,0),10)</f>
        <v>4</v>
      </c>
      <c r="Q53" s="30">
        <f ca="1">MOD(AM40,10)</f>
        <v>0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5"/>
        <v>nono</v>
      </c>
      <c r="AA53" s="59" t="str">
        <f t="shared" ca="1" si="46"/>
        <v>nono</v>
      </c>
      <c r="AB53" s="59" t="str">
        <f t="shared" ca="1" si="47"/>
        <v>nono</v>
      </c>
      <c r="AC53" s="43"/>
      <c r="AD53" s="35"/>
      <c r="AE53" s="61" t="s">
        <v>67</v>
      </c>
      <c r="AF53" s="62"/>
      <c r="AG53" s="127" t="str">
        <f t="shared" ca="1" si="34"/>
        <v>no</v>
      </c>
      <c r="AH53" s="131" t="str">
        <f t="shared" ca="1" si="48"/>
        <v/>
      </c>
      <c r="AI53" s="129" t="str">
        <f t="shared" ca="1" si="49"/>
        <v>no</v>
      </c>
      <c r="AJ53" s="124" t="str">
        <f t="shared" ca="1" si="50"/>
        <v>no</v>
      </c>
      <c r="AK53" s="124" t="str">
        <f t="shared" ca="1" si="35"/>
        <v>no</v>
      </c>
      <c r="AL53" s="124" t="str">
        <f t="shared" ca="1" si="51"/>
        <v>no</v>
      </c>
      <c r="AM53" s="69">
        <f t="shared" ca="1" si="36"/>
        <v>8</v>
      </c>
      <c r="AN53" s="41">
        <f t="shared" ca="1" si="37"/>
        <v>2</v>
      </c>
      <c r="AO53" s="70">
        <f t="shared" ca="1" si="38"/>
        <v>6</v>
      </c>
      <c r="AP53" s="36"/>
      <c r="AQ53" s="127" t="str">
        <f t="shared" ca="1" si="52"/>
        <v>no</v>
      </c>
      <c r="AR53" s="129" t="str">
        <f t="shared" ca="1" si="53"/>
        <v>no</v>
      </c>
      <c r="AS53" s="124" t="str">
        <f t="shared" ca="1" si="54"/>
        <v>no</v>
      </c>
      <c r="AT53" s="137" t="str">
        <f t="shared" ca="1" si="55"/>
        <v/>
      </c>
      <c r="AU53" s="134" t="str">
        <f t="shared" ca="1" si="56"/>
        <v/>
      </c>
      <c r="AV53" s="124" t="str">
        <f t="shared" ca="1" si="57"/>
        <v>no</v>
      </c>
      <c r="AW53" s="120" t="str">
        <f t="shared" ca="1" si="58"/>
        <v/>
      </c>
      <c r="AX53" s="117"/>
      <c r="AY53" s="120" t="str">
        <f t="shared" ca="1" si="59"/>
        <v/>
      </c>
      <c r="AZ53" s="124" t="str">
        <f t="shared" ca="1" si="60"/>
        <v>no</v>
      </c>
      <c r="BA53" s="123" t="str">
        <f t="shared" ca="1" si="61"/>
        <v>no</v>
      </c>
      <c r="BB53" s="36"/>
      <c r="BC53" s="140" t="str">
        <f t="shared" ca="1" si="62"/>
        <v/>
      </c>
      <c r="BD53" s="129" t="str">
        <f t="shared" ca="1" si="39"/>
        <v>no</v>
      </c>
      <c r="BE53" s="124" t="str">
        <f t="shared" ca="1" si="40"/>
        <v>no</v>
      </c>
      <c r="BF53" s="123" t="str">
        <f t="shared" ca="1" si="63"/>
        <v>no</v>
      </c>
      <c r="BG53" s="36"/>
      <c r="BH53" s="127" t="str">
        <f t="shared" ca="1" si="64"/>
        <v>no</v>
      </c>
      <c r="BI53" s="129" t="str">
        <f t="shared" ca="1" si="65"/>
        <v>no</v>
      </c>
      <c r="BJ53" s="69">
        <f t="shared" ca="1" si="66"/>
        <v>8</v>
      </c>
      <c r="BK53" s="41">
        <f t="shared" ca="1" si="67"/>
        <v>4</v>
      </c>
      <c r="BL53" s="71">
        <f t="shared" ca="1" si="41"/>
        <v>4</v>
      </c>
      <c r="BM53" s="68"/>
      <c r="BN53" s="140" t="str">
        <f t="shared" ca="1" si="68"/>
        <v/>
      </c>
      <c r="BO53" s="129" t="str">
        <f t="shared" ca="1" si="69"/>
        <v>no</v>
      </c>
      <c r="BP53" s="69">
        <f t="shared" ca="1" si="42"/>
        <v>9</v>
      </c>
      <c r="BQ53" s="41">
        <f t="shared" ca="1" si="43"/>
        <v>1</v>
      </c>
      <c r="BR53" s="72">
        <f t="shared" ca="1" si="44"/>
        <v>8</v>
      </c>
      <c r="BS53" s="68"/>
      <c r="BT53" s="114">
        <v>10</v>
      </c>
      <c r="BU53" s="115" t="s">
        <v>13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>
        <f t="shared" ca="1" si="5"/>
        <v>0.51691502265155731</v>
      </c>
      <c r="CH53" s="40">
        <f t="shared" ca="1" si="6"/>
        <v>22</v>
      </c>
      <c r="CJ53" s="37">
        <v>53</v>
      </c>
      <c r="CK53" s="36">
        <v>9</v>
      </c>
      <c r="CL53" s="37">
        <v>7</v>
      </c>
      <c r="CO53" s="39">
        <f t="shared" ca="1" si="7"/>
        <v>7.3876096711952943E-2</v>
      </c>
      <c r="CP53" s="40">
        <f t="shared" ca="1" si="0"/>
        <v>50</v>
      </c>
      <c r="CR53" s="37">
        <v>53</v>
      </c>
      <c r="CS53" s="36">
        <v>9</v>
      </c>
      <c r="CT53" s="37">
        <v>7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5"/>
        <v>nono</v>
      </c>
      <c r="AA54" s="59" t="str">
        <f t="shared" ca="1" si="46"/>
        <v>nono</v>
      </c>
      <c r="AB54" s="59" t="str">
        <f t="shared" ca="1" si="47"/>
        <v>nono</v>
      </c>
      <c r="AC54" s="75"/>
      <c r="AD54" s="60"/>
      <c r="AE54" s="61" t="s">
        <v>68</v>
      </c>
      <c r="AF54" s="62"/>
      <c r="AG54" s="128" t="str">
        <f t="shared" ca="1" si="34"/>
        <v>no</v>
      </c>
      <c r="AH54" s="132" t="str">
        <f t="shared" ca="1" si="48"/>
        <v/>
      </c>
      <c r="AI54" s="129" t="str">
        <f t="shared" ca="1" si="49"/>
        <v>no</v>
      </c>
      <c r="AJ54" s="124" t="str">
        <f t="shared" ca="1" si="50"/>
        <v>no</v>
      </c>
      <c r="AK54" s="124" t="str">
        <f t="shared" ca="1" si="35"/>
        <v>no</v>
      </c>
      <c r="AL54" s="124" t="str">
        <f t="shared" ca="1" si="51"/>
        <v>no</v>
      </c>
      <c r="AM54" s="76">
        <f t="shared" ca="1" si="36"/>
        <v>7</v>
      </c>
      <c r="AN54" s="77">
        <f t="shared" ca="1" si="37"/>
        <v>3</v>
      </c>
      <c r="AO54" s="78">
        <f t="shared" ca="1" si="38"/>
        <v>4</v>
      </c>
      <c r="AP54" s="36"/>
      <c r="AQ54" s="128" t="str">
        <f t="shared" ca="1" si="52"/>
        <v>no</v>
      </c>
      <c r="AR54" s="129" t="str">
        <f ca="1">IF(AY54=9,"ok","no")</f>
        <v>no</v>
      </c>
      <c r="AS54" s="124" t="str">
        <f t="shared" ca="1" si="54"/>
        <v>no</v>
      </c>
      <c r="AT54" s="138" t="str">
        <f t="shared" ca="1" si="55"/>
        <v/>
      </c>
      <c r="AU54" s="135" t="str">
        <f t="shared" ca="1" si="56"/>
        <v/>
      </c>
      <c r="AV54" s="124" t="str">
        <f t="shared" ca="1" si="57"/>
        <v>no</v>
      </c>
      <c r="AW54" s="121" t="str">
        <f t="shared" ca="1" si="58"/>
        <v/>
      </c>
      <c r="AX54" s="117"/>
      <c r="AY54" s="121" t="str">
        <f t="shared" ca="1" si="59"/>
        <v/>
      </c>
      <c r="AZ54" s="124" t="str">
        <f t="shared" ca="1" si="60"/>
        <v>no</v>
      </c>
      <c r="BA54" s="123" t="str">
        <f t="shared" ca="1" si="61"/>
        <v>no</v>
      </c>
      <c r="BB54" s="36"/>
      <c r="BC54" s="141" t="str">
        <f t="shared" ca="1" si="62"/>
        <v/>
      </c>
      <c r="BD54" s="129" t="str">
        <f t="shared" ca="1" si="39"/>
        <v>no</v>
      </c>
      <c r="BE54" s="124" t="str">
        <f t="shared" ca="1" si="40"/>
        <v>no</v>
      </c>
      <c r="BF54" s="123" t="str">
        <f t="shared" ca="1" si="63"/>
        <v>no</v>
      </c>
      <c r="BG54" s="36"/>
      <c r="BH54" s="128" t="str">
        <f t="shared" ca="1" si="64"/>
        <v>no</v>
      </c>
      <c r="BI54" s="129" t="str">
        <f t="shared" ca="1" si="65"/>
        <v>no</v>
      </c>
      <c r="BJ54" s="76">
        <f t="shared" ca="1" si="66"/>
        <v>9</v>
      </c>
      <c r="BK54" s="77">
        <f t="shared" ca="1" si="67"/>
        <v>5</v>
      </c>
      <c r="BL54" s="79">
        <f t="shared" ca="1" si="41"/>
        <v>4</v>
      </c>
      <c r="BM54" s="68"/>
      <c r="BN54" s="141" t="str">
        <f t="shared" ca="1" si="68"/>
        <v/>
      </c>
      <c r="BO54" s="129" t="str">
        <f t="shared" ca="1" si="69"/>
        <v>no</v>
      </c>
      <c r="BP54" s="76">
        <f t="shared" ca="1" si="42"/>
        <v>2</v>
      </c>
      <c r="BQ54" s="77">
        <f t="shared" ca="1" si="43"/>
        <v>2</v>
      </c>
      <c r="BR54" s="80">
        <f t="shared" ca="1" si="44"/>
        <v>0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>
        <f t="shared" ca="1" si="5"/>
        <v>0.31981876042013024</v>
      </c>
      <c r="CH54" s="40">
        <f t="shared" ca="1" si="6"/>
        <v>33</v>
      </c>
      <c r="CJ54" s="37">
        <v>54</v>
      </c>
      <c r="CK54" s="36">
        <v>9</v>
      </c>
      <c r="CL54" s="37">
        <v>8</v>
      </c>
      <c r="CO54" s="39">
        <f t="shared" ca="1" si="7"/>
        <v>0.33666573059867844</v>
      </c>
      <c r="CP54" s="40">
        <f t="shared" ca="1" si="0"/>
        <v>34</v>
      </c>
      <c r="CR54" s="37">
        <v>54</v>
      </c>
      <c r="CS54" s="36">
        <v>9</v>
      </c>
      <c r="CT54" s="37">
        <v>8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>
        <f t="shared" ca="1" si="5"/>
        <v>0.47781438497352202</v>
      </c>
      <c r="CH55" s="40">
        <f t="shared" ca="1" si="6"/>
        <v>26</v>
      </c>
      <c r="CJ55" s="37">
        <v>55</v>
      </c>
      <c r="CK55" s="36">
        <v>9</v>
      </c>
      <c r="CL55" s="37">
        <v>9</v>
      </c>
      <c r="CO55" s="39">
        <f t="shared" ca="1" si="7"/>
        <v>0.89247004032929378</v>
      </c>
      <c r="CP55" s="40">
        <f t="shared" ca="1" si="0"/>
        <v>9</v>
      </c>
      <c r="CR55" s="37">
        <v>55</v>
      </c>
      <c r="CS55" s="36">
        <v>9</v>
      </c>
      <c r="CT55" s="37">
        <v>9</v>
      </c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5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49</v>
      </c>
      <c r="AS56" s="122" t="s">
        <v>71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39</v>
      </c>
      <c r="BE56" s="86" t="s">
        <v>45</v>
      </c>
      <c r="BF56" s="86" t="s">
        <v>73</v>
      </c>
      <c r="BG56" s="36"/>
      <c r="BH56" s="142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42" t="s">
        <v>43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K56" s="36"/>
      <c r="CL56" s="37"/>
      <c r="CO56" s="39"/>
      <c r="CP56" s="40"/>
      <c r="CR56" s="37"/>
      <c r="CS56" s="36"/>
      <c r="CT56" s="37"/>
    </row>
    <row r="57" spans="1:101" x14ac:dyDescent="0.25">
      <c r="BY57" s="39"/>
      <c r="BZ57" s="40"/>
      <c r="CB57" s="37"/>
      <c r="CG57" s="39"/>
      <c r="CH57" s="40"/>
      <c r="CJ57" s="37"/>
      <c r="CK57" s="36"/>
      <c r="CL57" s="37"/>
      <c r="CO57" s="39"/>
      <c r="CP57" s="40"/>
      <c r="CR57" s="37"/>
      <c r="CS57" s="36"/>
      <c r="CT57" s="37"/>
    </row>
    <row r="58" spans="1:101" x14ac:dyDescent="0.25">
      <c r="BY58" s="39"/>
      <c r="BZ58" s="40"/>
      <c r="CB58" s="37"/>
      <c r="CG58" s="39"/>
      <c r="CH58" s="40"/>
      <c r="CJ58" s="37"/>
      <c r="CK58" s="36"/>
      <c r="CL58" s="37"/>
      <c r="CO58" s="39"/>
      <c r="CP58" s="40"/>
      <c r="CR58" s="37"/>
      <c r="CS58" s="36"/>
      <c r="CT58" s="37"/>
    </row>
    <row r="59" spans="1:101" x14ac:dyDescent="0.25">
      <c r="BY59" s="39"/>
      <c r="BZ59" s="40"/>
      <c r="CB59" s="37"/>
      <c r="CG59" s="39"/>
      <c r="CH59" s="40"/>
      <c r="CJ59" s="37"/>
      <c r="CK59" s="36"/>
      <c r="CL59" s="37"/>
      <c r="CO59" s="39"/>
      <c r="CP59" s="40"/>
      <c r="CR59" s="37"/>
      <c r="CS59" s="36"/>
      <c r="CT59" s="37"/>
    </row>
    <row r="60" spans="1:101" x14ac:dyDescent="0.25">
      <c r="BY60" s="39"/>
      <c r="BZ60" s="40"/>
      <c r="CB60" s="37"/>
      <c r="CG60" s="39"/>
      <c r="CH60" s="40"/>
      <c r="CJ60" s="37"/>
      <c r="CK60" s="37"/>
      <c r="CL60" s="37"/>
      <c r="CO60" s="39"/>
      <c r="CP60" s="40"/>
      <c r="CR60" s="37"/>
      <c r="CS60" s="37"/>
      <c r="CT60" s="37"/>
    </row>
    <row r="61" spans="1:101" x14ac:dyDescent="0.25">
      <c r="BY61" s="39"/>
      <c r="BZ61" s="40"/>
      <c r="CB61" s="37"/>
      <c r="CG61" s="39"/>
      <c r="CH61" s="40"/>
      <c r="CJ61" s="37"/>
      <c r="CK61" s="37"/>
      <c r="CL61" s="37"/>
      <c r="CO61" s="39"/>
      <c r="CP61" s="40"/>
      <c r="CR61" s="37"/>
      <c r="CS61" s="37"/>
      <c r="CT61" s="37"/>
    </row>
    <row r="62" spans="1:101" x14ac:dyDescent="0.25">
      <c r="BY62" s="39"/>
      <c r="BZ62" s="40"/>
      <c r="CB62" s="37"/>
      <c r="CG62" s="39"/>
      <c r="CH62" s="40"/>
      <c r="CJ62" s="37"/>
      <c r="CK62" s="37"/>
      <c r="CL62" s="37"/>
      <c r="CO62" s="39"/>
      <c r="CP62" s="40"/>
      <c r="CR62" s="37"/>
      <c r="CS62" s="37"/>
      <c r="CT62" s="37"/>
    </row>
    <row r="63" spans="1:101" x14ac:dyDescent="0.25">
      <c r="BY63" s="39"/>
      <c r="BZ63" s="40"/>
      <c r="CB63" s="37"/>
      <c r="CG63" s="39"/>
      <c r="CH63" s="40"/>
      <c r="CJ63" s="37"/>
      <c r="CK63" s="37"/>
      <c r="CL63" s="37"/>
      <c r="CO63" s="39"/>
      <c r="CP63" s="40"/>
      <c r="CR63" s="37"/>
      <c r="CS63" s="37"/>
      <c r="CT63" s="37"/>
    </row>
    <row r="64" spans="1:101" x14ac:dyDescent="0.25">
      <c r="BY64" s="39"/>
      <c r="BZ64" s="40"/>
      <c r="CB64" s="37"/>
      <c r="CG64" s="39"/>
      <c r="CH64" s="40"/>
      <c r="CJ64" s="37"/>
      <c r="CK64" s="37"/>
      <c r="CL64" s="37"/>
      <c r="CO64" s="39"/>
      <c r="CP64" s="40"/>
      <c r="CR64" s="37"/>
      <c r="CS64" s="37"/>
      <c r="CT64" s="37"/>
    </row>
    <row r="65" spans="77:98" x14ac:dyDescent="0.25">
      <c r="BY65" s="39"/>
      <c r="BZ65" s="40"/>
      <c r="CB65" s="37"/>
      <c r="CG65" s="39"/>
      <c r="CH65" s="40"/>
      <c r="CJ65" s="37"/>
      <c r="CK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K66" s="36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K67" s="36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K68" s="36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K69" s="36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K70" s="36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K71" s="36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K72" s="36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K73" s="36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K74" s="36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K75" s="36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K76" s="36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K77" s="36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K78" s="36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K79" s="36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K80" s="36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K81" s="36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K82" s="36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K83" s="36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K84" s="36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K85" s="36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K86" s="36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K87" s="36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K88" s="36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K89" s="36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K90" s="36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K91" s="36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K92" s="36"/>
      <c r="CL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K93" s="36"/>
      <c r="CL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K94" s="36"/>
      <c r="CL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K95" s="36"/>
      <c r="CL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K96" s="36"/>
      <c r="CL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K97" s="36"/>
      <c r="CL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K98" s="36"/>
      <c r="CL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K99" s="36"/>
      <c r="CL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K100" s="36"/>
      <c r="CL100" s="37"/>
      <c r="CO100" s="39"/>
      <c r="CP100" s="40"/>
      <c r="CR100" s="37"/>
      <c r="CS100" s="36"/>
      <c r="CT100" s="37"/>
    </row>
    <row r="101" spans="77:98" x14ac:dyDescent="0.15">
      <c r="CK101" s="36"/>
      <c r="CL101" s="37"/>
      <c r="CS101" s="36"/>
      <c r="CT101" s="37"/>
    </row>
    <row r="102" spans="77:98" x14ac:dyDescent="0.15">
      <c r="CK102" s="36"/>
      <c r="CL102" s="37"/>
      <c r="CS102" s="36"/>
      <c r="CT102" s="37"/>
    </row>
    <row r="103" spans="77:98" x14ac:dyDescent="0.15">
      <c r="CK103" s="36"/>
      <c r="CL103" s="37"/>
      <c r="CS103" s="36"/>
      <c r="CT103" s="37"/>
    </row>
    <row r="104" spans="77:98" x14ac:dyDescent="0.15">
      <c r="CK104" s="36"/>
      <c r="CL104" s="37"/>
      <c r="CS104" s="36"/>
      <c r="CT104" s="37"/>
    </row>
    <row r="105" spans="77:98" x14ac:dyDescent="0.15">
      <c r="CK105" s="36"/>
      <c r="CL105" s="37"/>
      <c r="CS105" s="36"/>
      <c r="CT105" s="37"/>
    </row>
    <row r="106" spans="77:98" x14ac:dyDescent="0.15">
      <c r="CK106" s="36"/>
      <c r="CL106" s="37"/>
      <c r="CS106" s="36"/>
      <c r="CT106" s="37"/>
    </row>
    <row r="107" spans="77:98" x14ac:dyDescent="0.15">
      <c r="CK107" s="36"/>
      <c r="CL107" s="37"/>
      <c r="CS107" s="36"/>
      <c r="CT107" s="37"/>
    </row>
    <row r="108" spans="77:98" x14ac:dyDescent="0.15">
      <c r="CK108" s="36"/>
      <c r="CL108" s="37"/>
      <c r="CS108" s="36"/>
      <c r="CT108" s="37"/>
    </row>
    <row r="109" spans="77:98" x14ac:dyDescent="0.15">
      <c r="CK109" s="36"/>
      <c r="CL109" s="37"/>
      <c r="CS109" s="36"/>
      <c r="CT109" s="37"/>
    </row>
    <row r="110" spans="77:98" x14ac:dyDescent="0.15">
      <c r="CK110" s="36"/>
      <c r="CL110" s="37"/>
      <c r="CS110" s="36"/>
      <c r="CT110" s="37"/>
    </row>
    <row r="111" spans="77:98" x14ac:dyDescent="0.15">
      <c r="CK111" s="36"/>
      <c r="CL111" s="37"/>
      <c r="CS111" s="36"/>
      <c r="CT111" s="37"/>
    </row>
    <row r="112" spans="77:98" x14ac:dyDescent="0.15">
      <c r="CK112" s="36"/>
      <c r="CL112" s="37"/>
      <c r="CS112" s="36"/>
      <c r="CT112" s="37"/>
    </row>
    <row r="113" spans="89:98" x14ac:dyDescent="0.15">
      <c r="CK113" s="36"/>
      <c r="CL113" s="37"/>
      <c r="CS113" s="36"/>
      <c r="CT113" s="37"/>
    </row>
    <row r="114" spans="89:98" x14ac:dyDescent="0.15">
      <c r="CK114" s="36"/>
      <c r="CL114" s="37"/>
      <c r="CS114" s="36"/>
      <c r="CT114" s="37"/>
    </row>
    <row r="115" spans="89:98" x14ac:dyDescent="0.15">
      <c r="CK115" s="36"/>
      <c r="CL115" s="37"/>
      <c r="CS115" s="36"/>
      <c r="CT115" s="37"/>
    </row>
    <row r="116" spans="89:98" x14ac:dyDescent="0.15">
      <c r="CK116" s="36"/>
      <c r="CL116" s="37"/>
      <c r="CS116" s="36"/>
      <c r="CT116" s="37"/>
    </row>
    <row r="117" spans="89:98" x14ac:dyDescent="0.15">
      <c r="CK117" s="36"/>
      <c r="CL117" s="37"/>
      <c r="CS117" s="36"/>
      <c r="CT117" s="37"/>
    </row>
    <row r="118" spans="89:98" x14ac:dyDescent="0.15">
      <c r="CK118" s="36"/>
      <c r="CL118" s="37"/>
      <c r="CS118" s="36"/>
      <c r="CT118" s="37"/>
    </row>
  </sheetData>
  <sheetProtection algorithmName="SHA-512" hashValue="UodMTNeiX9E5ZasAZc5X5u+Owem1mCqUnL2t/WBdBWF/zFCw5ju6TIGhc8/ydaHpaxcIxCQuJgmhdB9bq9ZOJA==" saltValue="10051YAWfRqjgMBmIuspLg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1055" priority="242">
      <formula>AND(D36=0,E36=0)</formula>
    </cfRule>
  </conditionalFormatting>
  <conditionalFormatting sqref="D36">
    <cfRule type="cellIs" dxfId="1054" priority="241" operator="equal">
      <formula>0</formula>
    </cfRule>
  </conditionalFormatting>
  <conditionalFormatting sqref="D14">
    <cfRule type="cellIs" dxfId="1053" priority="239" operator="equal">
      <formula>0</formula>
    </cfRule>
  </conditionalFormatting>
  <conditionalFormatting sqref="P8">
    <cfRule type="cellIs" dxfId="1052" priority="237" operator="equal">
      <formula>0</formula>
    </cfRule>
  </conditionalFormatting>
  <conditionalFormatting sqref="P14">
    <cfRule type="cellIs" dxfId="1051" priority="235" operator="equal">
      <formula>0</formula>
    </cfRule>
  </conditionalFormatting>
  <conditionalFormatting sqref="J20">
    <cfRule type="cellIs" dxfId="1050" priority="233" operator="equal">
      <formula>0</formula>
    </cfRule>
  </conditionalFormatting>
  <conditionalFormatting sqref="D26">
    <cfRule type="cellIs" dxfId="1049" priority="231" operator="equal">
      <formula>0</formula>
    </cfRule>
  </conditionalFormatting>
  <conditionalFormatting sqref="P26">
    <cfRule type="cellIs" dxfId="1048" priority="229" operator="equal">
      <formula>0</formula>
    </cfRule>
  </conditionalFormatting>
  <conditionalFormatting sqref="J36">
    <cfRule type="cellIs" dxfId="1047" priority="216" operator="equal">
      <formula>0</formula>
    </cfRule>
  </conditionalFormatting>
  <conditionalFormatting sqref="P36">
    <cfRule type="cellIs" dxfId="1046" priority="214" operator="equal">
      <formula>0</formula>
    </cfRule>
  </conditionalFormatting>
  <conditionalFormatting sqref="P42">
    <cfRule type="cellIs" dxfId="1045" priority="212" operator="equal">
      <formula>0</formula>
    </cfRule>
  </conditionalFormatting>
  <conditionalFormatting sqref="J42">
    <cfRule type="cellIs" dxfId="1044" priority="210" operator="equal">
      <formula>0</formula>
    </cfRule>
  </conditionalFormatting>
  <conditionalFormatting sqref="D42">
    <cfRule type="cellIs" dxfId="1043" priority="208" operator="equal">
      <formula>0</formula>
    </cfRule>
  </conditionalFormatting>
  <conditionalFormatting sqref="D48">
    <cfRule type="cellIs" dxfId="1042" priority="206" operator="equal">
      <formula>0</formula>
    </cfRule>
  </conditionalFormatting>
  <conditionalFormatting sqref="J48">
    <cfRule type="cellIs" dxfId="1041" priority="204" operator="equal">
      <formula>0</formula>
    </cfRule>
  </conditionalFormatting>
  <conditionalFormatting sqref="P48">
    <cfRule type="cellIs" dxfId="1040" priority="202" operator="equal">
      <formula>0</formula>
    </cfRule>
  </conditionalFormatting>
  <conditionalFormatting sqref="P54">
    <cfRule type="cellIs" dxfId="1039" priority="200" operator="equal">
      <formula>0</formula>
    </cfRule>
  </conditionalFormatting>
  <conditionalFormatting sqref="J54">
    <cfRule type="cellIs" dxfId="1038" priority="198" operator="equal">
      <formula>0</formula>
    </cfRule>
  </conditionalFormatting>
  <conditionalFormatting sqref="C7">
    <cfRule type="cellIs" dxfId="1037" priority="309" operator="equal">
      <formula>0</formula>
    </cfRule>
  </conditionalFormatting>
  <conditionalFormatting sqref="P20">
    <cfRule type="cellIs" dxfId="1036" priority="232" operator="equal">
      <formula>0</formula>
    </cfRule>
  </conditionalFormatting>
  <conditionalFormatting sqref="J8">
    <cfRule type="cellIs" dxfId="1035" priority="238" operator="equal">
      <formula>0</formula>
    </cfRule>
  </conditionalFormatting>
  <conditionalFormatting sqref="J14">
    <cfRule type="cellIs" dxfId="1034" priority="236" operator="equal">
      <formula>0</formula>
    </cfRule>
  </conditionalFormatting>
  <conditionalFormatting sqref="D8">
    <cfRule type="cellIs" dxfId="1033" priority="240" operator="equal">
      <formula>0</formula>
    </cfRule>
  </conditionalFormatting>
  <conditionalFormatting sqref="D20">
    <cfRule type="cellIs" dxfId="1032" priority="234" operator="equal">
      <formula>0</formula>
    </cfRule>
  </conditionalFormatting>
  <conditionalFormatting sqref="J26">
    <cfRule type="cellIs" dxfId="1031" priority="230" operator="equal">
      <formula>0</formula>
    </cfRule>
  </conditionalFormatting>
  <conditionalFormatting sqref="K36">
    <cfRule type="expression" dxfId="1030" priority="217">
      <formula>AND(J36=0,K36=0)</formula>
    </cfRule>
  </conditionalFormatting>
  <conditionalFormatting sqref="Q36">
    <cfRule type="expression" dxfId="1029" priority="215">
      <formula>AND(P36=0,Q36=0)</formula>
    </cfRule>
  </conditionalFormatting>
  <conditionalFormatting sqref="Q42">
    <cfRule type="expression" dxfId="1028" priority="213">
      <formula>AND(P42=0,Q42=0)</formula>
    </cfRule>
  </conditionalFormatting>
  <conditionalFormatting sqref="K42">
    <cfRule type="expression" dxfId="1027" priority="211">
      <formula>AND(J42=0,K42=0)</formula>
    </cfRule>
  </conditionalFormatting>
  <conditionalFormatting sqref="E42">
    <cfRule type="expression" dxfId="1026" priority="209">
      <formula>AND(D42=0,E42=0)</formula>
    </cfRule>
  </conditionalFormatting>
  <conditionalFormatting sqref="E48">
    <cfRule type="expression" dxfId="1025" priority="207">
      <formula>AND(D48=0,E48=0)</formula>
    </cfRule>
  </conditionalFormatting>
  <conditionalFormatting sqref="K48">
    <cfRule type="expression" dxfId="1024" priority="205">
      <formula>AND(J48=0,K48=0)</formula>
    </cfRule>
  </conditionalFormatting>
  <conditionalFormatting sqref="Q48">
    <cfRule type="expression" dxfId="1023" priority="203">
      <formula>AND(P48=0,Q48=0)</formula>
    </cfRule>
  </conditionalFormatting>
  <conditionalFormatting sqref="Q54">
    <cfRule type="expression" dxfId="1022" priority="201">
      <formula>AND(P54=0,Q54=0)</formula>
    </cfRule>
  </conditionalFormatting>
  <conditionalFormatting sqref="K54">
    <cfRule type="expression" dxfId="1021" priority="199">
      <formula>AND(J54=0,K54=0)</formula>
    </cfRule>
  </conditionalFormatting>
  <conditionalFormatting sqref="E54">
    <cfRule type="expression" dxfId="1020" priority="197">
      <formula>AND(D54=0,E54=0)</formula>
    </cfRule>
  </conditionalFormatting>
  <conditionalFormatting sqref="D54">
    <cfRule type="cellIs" dxfId="1019" priority="196" operator="equal">
      <formula>0</formula>
    </cfRule>
  </conditionalFormatting>
  <conditionalFormatting sqref="AC44:AC54">
    <cfRule type="containsText" dxfId="1018" priority="188" operator="containsText" text="okok">
      <formula>NOT(ISERROR(SEARCH("okok",AC44)))</formula>
    </cfRule>
  </conditionalFormatting>
  <conditionalFormatting sqref="AM2:AM13">
    <cfRule type="cellIs" dxfId="1017" priority="173" operator="lessThan">
      <formula>1</formula>
    </cfRule>
  </conditionalFormatting>
  <conditionalFormatting sqref="BC2:BC13">
    <cfRule type="cellIs" dxfId="1016" priority="172" operator="lessThan">
      <formula>1</formula>
    </cfRule>
  </conditionalFormatting>
  <conditionalFormatting sqref="Z2:Z13">
    <cfRule type="expression" dxfId="1015" priority="170">
      <formula>$Z2&lt;&gt;$AP2</formula>
    </cfRule>
  </conditionalFormatting>
  <conditionalFormatting sqref="AD2:AD13">
    <cfRule type="expression" dxfId="1014" priority="169">
      <formula>$AD2&lt;&gt;$AT2</formula>
    </cfRule>
  </conditionalFormatting>
  <conditionalFormatting sqref="D7">
    <cfRule type="expression" dxfId="1013" priority="166">
      <formula>AND(C7=0,D7=0)</formula>
    </cfRule>
  </conditionalFormatting>
  <conditionalFormatting sqref="I25">
    <cfRule type="cellIs" dxfId="1012" priority="80" operator="equal">
      <formula>0</formula>
    </cfRule>
  </conditionalFormatting>
  <conditionalFormatting sqref="J25">
    <cfRule type="expression" dxfId="1011" priority="79">
      <formula>AND(I25=0,J25=0)</formula>
    </cfRule>
  </conditionalFormatting>
  <conditionalFormatting sqref="C34">
    <cfRule type="cellIs" dxfId="1010" priority="76" operator="equal">
      <formula>0</formula>
    </cfRule>
  </conditionalFormatting>
  <conditionalFormatting sqref="D34">
    <cfRule type="expression" dxfId="1009" priority="75">
      <formula>AND(C34=0,D34=0)</formula>
    </cfRule>
  </conditionalFormatting>
  <conditionalFormatting sqref="O40">
    <cfRule type="cellIs" dxfId="1008" priority="66" operator="equal">
      <formula>0</formula>
    </cfRule>
  </conditionalFormatting>
  <conditionalFormatting sqref="P40">
    <cfRule type="expression" dxfId="1007" priority="65">
      <formula>AND(O40=0,P40=0)</formula>
    </cfRule>
  </conditionalFormatting>
  <conditionalFormatting sqref="C40">
    <cfRule type="cellIs" dxfId="1006" priority="70" operator="equal">
      <formula>0</formula>
    </cfRule>
  </conditionalFormatting>
  <conditionalFormatting sqref="D40">
    <cfRule type="expression" dxfId="1005" priority="69">
      <formula>AND(C40=0,D40=0)</formula>
    </cfRule>
  </conditionalFormatting>
  <conditionalFormatting sqref="C46">
    <cfRule type="cellIs" dxfId="1004" priority="64" operator="equal">
      <formula>0</formula>
    </cfRule>
  </conditionalFormatting>
  <conditionalFormatting sqref="D46">
    <cfRule type="expression" dxfId="1003" priority="63">
      <formula>AND(C46=0,D46=0)</formula>
    </cfRule>
  </conditionalFormatting>
  <conditionalFormatting sqref="I40">
    <cfRule type="cellIs" dxfId="1002" priority="68" operator="equal">
      <formula>0</formula>
    </cfRule>
  </conditionalFormatting>
  <conditionalFormatting sqref="J40">
    <cfRule type="expression" dxfId="1001" priority="67">
      <formula>AND(I40=0,J40=0)</formula>
    </cfRule>
  </conditionalFormatting>
  <conditionalFormatting sqref="I46">
    <cfRule type="cellIs" dxfId="1000" priority="62" operator="equal">
      <formula>0</formula>
    </cfRule>
  </conditionalFormatting>
  <conditionalFormatting sqref="J46">
    <cfRule type="expression" dxfId="999" priority="61">
      <formula>AND(I46=0,J46=0)</formula>
    </cfRule>
  </conditionalFormatting>
  <conditionalFormatting sqref="I7">
    <cfRule type="cellIs" dxfId="998" priority="128" operator="equal">
      <formula>0</formula>
    </cfRule>
  </conditionalFormatting>
  <conditionalFormatting sqref="J7">
    <cfRule type="expression" dxfId="997" priority="127">
      <formula>AND(I7=0,J7=0)</formula>
    </cfRule>
  </conditionalFormatting>
  <conditionalFormatting sqref="O7">
    <cfRule type="cellIs" dxfId="996" priority="126" operator="equal">
      <formula>0</formula>
    </cfRule>
  </conditionalFormatting>
  <conditionalFormatting sqref="P7">
    <cfRule type="expression" dxfId="995" priority="125">
      <formula>AND(O7=0,P7=0)</formula>
    </cfRule>
  </conditionalFormatting>
  <conditionalFormatting sqref="I34">
    <cfRule type="cellIs" dxfId="994" priority="74" operator="equal">
      <formula>0</formula>
    </cfRule>
  </conditionalFormatting>
  <conditionalFormatting sqref="J34">
    <cfRule type="expression" dxfId="993" priority="73">
      <formula>AND(I34=0,J34=0)</formula>
    </cfRule>
  </conditionalFormatting>
  <conditionalFormatting sqref="O34">
    <cfRule type="cellIs" dxfId="992" priority="72" operator="equal">
      <formula>0</formula>
    </cfRule>
  </conditionalFormatting>
  <conditionalFormatting sqref="P34">
    <cfRule type="expression" dxfId="991" priority="71">
      <formula>AND(O34=0,P34=0)</formula>
    </cfRule>
  </conditionalFormatting>
  <conditionalFormatting sqref="O25">
    <cfRule type="cellIs" dxfId="990" priority="78" operator="equal">
      <formula>0</formula>
    </cfRule>
  </conditionalFormatting>
  <conditionalFormatting sqref="P25">
    <cfRule type="expression" dxfId="989" priority="77">
      <formula>AND(O25=0,P25=0)</formula>
    </cfRule>
  </conditionalFormatting>
  <conditionalFormatting sqref="I19">
    <cfRule type="cellIs" dxfId="988" priority="86" operator="equal">
      <formula>0</formula>
    </cfRule>
  </conditionalFormatting>
  <conditionalFormatting sqref="J19">
    <cfRule type="expression" dxfId="987" priority="85">
      <formula>AND(I19=0,J19=0)</formula>
    </cfRule>
  </conditionalFormatting>
  <conditionalFormatting sqref="O19">
    <cfRule type="cellIs" dxfId="986" priority="84" operator="equal">
      <formula>0</formula>
    </cfRule>
  </conditionalFormatting>
  <conditionalFormatting sqref="P19">
    <cfRule type="expression" dxfId="985" priority="83">
      <formula>AND(O19=0,P19=0)</formula>
    </cfRule>
  </conditionalFormatting>
  <conditionalFormatting sqref="C25">
    <cfRule type="cellIs" dxfId="984" priority="82" operator="equal">
      <formula>0</formula>
    </cfRule>
  </conditionalFormatting>
  <conditionalFormatting sqref="D25">
    <cfRule type="expression" dxfId="983" priority="81">
      <formula>AND(C25=0,D25=0)</formula>
    </cfRule>
  </conditionalFormatting>
  <conditionalFormatting sqref="C13">
    <cfRule type="cellIs" dxfId="982" priority="94" operator="equal">
      <formula>0</formula>
    </cfRule>
  </conditionalFormatting>
  <conditionalFormatting sqref="D13">
    <cfRule type="expression" dxfId="981" priority="93">
      <formula>AND(C13=0,D13=0)</formula>
    </cfRule>
  </conditionalFormatting>
  <conditionalFormatting sqref="I13">
    <cfRule type="cellIs" dxfId="980" priority="92" operator="equal">
      <formula>0</formula>
    </cfRule>
  </conditionalFormatting>
  <conditionalFormatting sqref="J13">
    <cfRule type="expression" dxfId="979" priority="91">
      <formula>AND(I13=0,J13=0)</formula>
    </cfRule>
  </conditionalFormatting>
  <conditionalFormatting sqref="O13">
    <cfRule type="cellIs" dxfId="978" priority="90" operator="equal">
      <formula>0</formula>
    </cfRule>
  </conditionalFormatting>
  <conditionalFormatting sqref="P13">
    <cfRule type="expression" dxfId="977" priority="89">
      <formula>AND(O13=0,P13=0)</formula>
    </cfRule>
  </conditionalFormatting>
  <conditionalFormatting sqref="C19">
    <cfRule type="cellIs" dxfId="976" priority="88" operator="equal">
      <formula>0</formula>
    </cfRule>
  </conditionalFormatting>
  <conditionalFormatting sqref="D19">
    <cfRule type="expression" dxfId="975" priority="87">
      <formula>AND(C19=0,D19=0)</formula>
    </cfRule>
  </conditionalFormatting>
  <conditionalFormatting sqref="O46">
    <cfRule type="cellIs" dxfId="974" priority="60" operator="equal">
      <formula>0</formula>
    </cfRule>
  </conditionalFormatting>
  <conditionalFormatting sqref="P46">
    <cfRule type="expression" dxfId="973" priority="59">
      <formula>AND(O46=0,P46=0)</formula>
    </cfRule>
  </conditionalFormatting>
  <conditionalFormatting sqref="C52">
    <cfRule type="cellIs" dxfId="972" priority="58" operator="equal">
      <formula>0</formula>
    </cfRule>
  </conditionalFormatting>
  <conditionalFormatting sqref="D52">
    <cfRule type="expression" dxfId="971" priority="57">
      <formula>AND(C52=0,D52=0)</formula>
    </cfRule>
  </conditionalFormatting>
  <conditionalFormatting sqref="I52">
    <cfRule type="cellIs" dxfId="970" priority="56" operator="equal">
      <formula>0</formula>
    </cfRule>
  </conditionalFormatting>
  <conditionalFormatting sqref="J52">
    <cfRule type="expression" dxfId="969" priority="55">
      <formula>AND(I52=0,J52=0)</formula>
    </cfRule>
  </conditionalFormatting>
  <conditionalFormatting sqref="O52">
    <cfRule type="cellIs" dxfId="968" priority="54" operator="equal">
      <formula>0</formula>
    </cfRule>
  </conditionalFormatting>
  <conditionalFormatting sqref="P52">
    <cfRule type="expression" dxfId="967" priority="53">
      <formula>AND(O52=0,P52=0)</formula>
    </cfRule>
  </conditionalFormatting>
  <conditionalFormatting sqref="BO43:BO54">
    <cfRule type="containsText" dxfId="966" priority="51" operator="containsText" text="ok">
      <formula>NOT(ISERROR(SEARCH("ok",BO43)))</formula>
    </cfRule>
  </conditionalFormatting>
  <conditionalFormatting sqref="BP44:BP55">
    <cfRule type="containsText" dxfId="965" priority="50" operator="containsText" text="ok">
      <formula>NOT(ISERROR(SEARCH("ok",BP44)))</formula>
    </cfRule>
  </conditionalFormatting>
  <conditionalFormatting sqref="AS34">
    <cfRule type="expression" dxfId="964" priority="45">
      <formula>AND(AR34=0,AS34=0)</formula>
    </cfRule>
  </conditionalFormatting>
  <conditionalFormatting sqref="AR34">
    <cfRule type="cellIs" dxfId="963" priority="46" operator="equal">
      <formula>0</formula>
    </cfRule>
  </conditionalFormatting>
  <conditionalFormatting sqref="C35">
    <cfRule type="cellIs" dxfId="962" priority="44" operator="equal">
      <formula>0</formula>
    </cfRule>
  </conditionalFormatting>
  <conditionalFormatting sqref="D35">
    <cfRule type="expression" dxfId="961" priority="43">
      <formula>AND(C35=0,D35=0)</formula>
    </cfRule>
  </conditionalFormatting>
  <conditionalFormatting sqref="I35">
    <cfRule type="cellIs" dxfId="960" priority="42" operator="equal">
      <formula>0</formula>
    </cfRule>
  </conditionalFormatting>
  <conditionalFormatting sqref="J35">
    <cfRule type="expression" dxfId="959" priority="41">
      <formula>AND(I35=0,J35=0)</formula>
    </cfRule>
  </conditionalFormatting>
  <conditionalFormatting sqref="O35">
    <cfRule type="cellIs" dxfId="958" priority="40" operator="equal">
      <formula>0</formula>
    </cfRule>
  </conditionalFormatting>
  <conditionalFormatting sqref="P35">
    <cfRule type="expression" dxfId="957" priority="39">
      <formula>AND(O35=0,P35=0)</formula>
    </cfRule>
  </conditionalFormatting>
  <conditionalFormatting sqref="C41">
    <cfRule type="cellIs" dxfId="956" priority="38" operator="equal">
      <formula>0</formula>
    </cfRule>
  </conditionalFormatting>
  <conditionalFormatting sqref="D41">
    <cfRule type="expression" dxfId="955" priority="37">
      <formula>AND(C41=0,D41=0)</formula>
    </cfRule>
  </conditionalFormatting>
  <conditionalFormatting sqref="I41">
    <cfRule type="cellIs" dxfId="954" priority="36" operator="equal">
      <formula>0</formula>
    </cfRule>
  </conditionalFormatting>
  <conditionalFormatting sqref="J41">
    <cfRule type="expression" dxfId="953" priority="35">
      <formula>AND(I41=0,J41=0)</formula>
    </cfRule>
  </conditionalFormatting>
  <conditionalFormatting sqref="O41">
    <cfRule type="cellIs" dxfId="952" priority="34" operator="equal">
      <formula>0</formula>
    </cfRule>
  </conditionalFormatting>
  <conditionalFormatting sqref="P41">
    <cfRule type="expression" dxfId="951" priority="33">
      <formula>AND(O41=0,P41=0)</formula>
    </cfRule>
  </conditionalFormatting>
  <conditionalFormatting sqref="C47">
    <cfRule type="cellIs" dxfId="950" priority="32" operator="equal">
      <formula>0</formula>
    </cfRule>
  </conditionalFormatting>
  <conditionalFormatting sqref="D47">
    <cfRule type="expression" dxfId="949" priority="31">
      <formula>AND(C47=0,D47=0)</formula>
    </cfRule>
  </conditionalFormatting>
  <conditionalFormatting sqref="I47">
    <cfRule type="cellIs" dxfId="948" priority="30" operator="equal">
      <formula>0</formula>
    </cfRule>
  </conditionalFormatting>
  <conditionalFormatting sqref="J47">
    <cfRule type="expression" dxfId="947" priority="29">
      <formula>AND(I47=0,J47=0)</formula>
    </cfRule>
  </conditionalFormatting>
  <conditionalFormatting sqref="O47">
    <cfRule type="cellIs" dxfId="946" priority="28" operator="equal">
      <formula>0</formula>
    </cfRule>
  </conditionalFormatting>
  <conditionalFormatting sqref="P47">
    <cfRule type="expression" dxfId="945" priority="27">
      <formula>AND(O47=0,P47=0)</formula>
    </cfRule>
  </conditionalFormatting>
  <conditionalFormatting sqref="C53">
    <cfRule type="cellIs" dxfId="944" priority="26" operator="equal">
      <formula>0</formula>
    </cfRule>
  </conditionalFormatting>
  <conditionalFormatting sqref="D53">
    <cfRule type="expression" dxfId="943" priority="25">
      <formula>AND(C53=0,D53=0)</formula>
    </cfRule>
  </conditionalFormatting>
  <conditionalFormatting sqref="I53">
    <cfRule type="cellIs" dxfId="942" priority="24" operator="equal">
      <formula>0</formula>
    </cfRule>
  </conditionalFormatting>
  <conditionalFormatting sqref="J53">
    <cfRule type="expression" dxfId="941" priority="23">
      <formula>AND(I53=0,J53=0)</formula>
    </cfRule>
  </conditionalFormatting>
  <conditionalFormatting sqref="O53">
    <cfRule type="cellIs" dxfId="940" priority="22" operator="equal">
      <formula>0</formula>
    </cfRule>
  </conditionalFormatting>
  <conditionalFormatting sqref="P53">
    <cfRule type="expression" dxfId="939" priority="21">
      <formula>AND(O53=0,P53=0)</formula>
    </cfRule>
  </conditionalFormatting>
  <conditionalFormatting sqref="AR35">
    <cfRule type="cellIs" dxfId="938" priority="18" operator="equal">
      <formula>0</formula>
    </cfRule>
  </conditionalFormatting>
  <conditionalFormatting sqref="AS35">
    <cfRule type="expression" dxfId="937" priority="17">
      <formula>AND(AR35=0,AS35=0)</formula>
    </cfRule>
  </conditionalFormatting>
  <conditionalFormatting sqref="BI43:BI54">
    <cfRule type="containsText" dxfId="936" priority="13" operator="containsText" text="ok">
      <formula>NOT(ISERROR(SEARCH("ok",BI43)))</formula>
    </cfRule>
  </conditionalFormatting>
  <conditionalFormatting sqref="AI43:AL54">
    <cfRule type="containsText" dxfId="935" priority="10" operator="containsText" text="ok">
      <formula>NOT(ISERROR(SEARCH("ok",AI43)))</formula>
    </cfRule>
  </conditionalFormatting>
  <conditionalFormatting sqref="AG43:AG54">
    <cfRule type="containsText" dxfId="934" priority="9" operator="containsText" text="ok">
      <formula>NOT(ISERROR(SEARCH("ok",AG43)))</formula>
    </cfRule>
  </conditionalFormatting>
  <conditionalFormatting sqref="BB44:BB54">
    <cfRule type="containsText" dxfId="933" priority="8" operator="containsText" text="ok">
      <formula>NOT(ISERROR(SEARCH("ok",BB44)))</formula>
    </cfRule>
  </conditionalFormatting>
  <conditionalFormatting sqref="AZ43:AZ54">
    <cfRule type="containsText" dxfId="932" priority="7" operator="containsText" text="ok">
      <formula>NOT(ISERROR(SEARCH("ok",AZ43)))</formula>
    </cfRule>
  </conditionalFormatting>
  <conditionalFormatting sqref="BA43:BA54">
    <cfRule type="containsText" dxfId="931" priority="6" operator="containsText" text="ok">
      <formula>NOT(ISERROR(SEARCH("ok",BA43)))</formula>
    </cfRule>
  </conditionalFormatting>
  <conditionalFormatting sqref="BD43:BF54">
    <cfRule type="containsText" dxfId="930" priority="5" operator="containsText" text="ok">
      <formula>NOT(ISERROR(SEARCH("ok",BD43)))</formula>
    </cfRule>
  </conditionalFormatting>
  <conditionalFormatting sqref="AV43:AV54">
    <cfRule type="containsText" dxfId="929" priority="4" operator="containsText" text="ok">
      <formula>NOT(ISERROR(SEARCH("ok",AV43)))</formula>
    </cfRule>
  </conditionalFormatting>
  <conditionalFormatting sqref="AQ43:AS54">
    <cfRule type="containsText" dxfId="928" priority="3" operator="containsText" text="ok">
      <formula>NOT(ISERROR(SEARCH("ok",AQ43)))</formula>
    </cfRule>
  </conditionalFormatting>
  <conditionalFormatting sqref="BH43:BH54">
    <cfRule type="containsText" dxfId="927" priority="2" operator="containsText" text="ok">
      <formula>NOT(ISERROR(SEARCH("ok",BH43)))</formula>
    </cfRule>
  </conditionalFormatting>
  <conditionalFormatting sqref="AF2:AF13">
    <cfRule type="expression" dxfId="926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3" t="s">
        <v>101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4">
        <v>1</v>
      </c>
      <c r="R1" s="164"/>
      <c r="S1" s="156"/>
      <c r="T1" s="156"/>
      <c r="U1" s="156"/>
      <c r="V1" s="156"/>
      <c r="W1" s="156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0.51488449308606288</v>
      </c>
      <c r="BZ1" s="40">
        <f ca="1">RANK(BY1,$BY$1:$BY$100,)</f>
        <v>23</v>
      </c>
      <c r="CA1" s="17"/>
      <c r="CB1" s="37">
        <v>1</v>
      </c>
      <c r="CC1" s="37">
        <v>1</v>
      </c>
      <c r="CD1" s="37">
        <v>1</v>
      </c>
      <c r="CF1" s="38" t="s">
        <v>23</v>
      </c>
      <c r="CG1" s="39">
        <f ca="1">RAND()</f>
        <v>0.673872443641233</v>
      </c>
      <c r="CH1" s="40">
        <f ca="1">RANK(CG1,$CG$1:$CG$100,)</f>
        <v>14</v>
      </c>
      <c r="CI1" s="17"/>
      <c r="CJ1" s="37">
        <v>1</v>
      </c>
      <c r="CK1" s="37">
        <v>1</v>
      </c>
      <c r="CL1" s="37">
        <v>4</v>
      </c>
      <c r="CN1" s="38" t="s">
        <v>24</v>
      </c>
      <c r="CO1" s="39">
        <f ca="1">RAND()</f>
        <v>0.8575022160805883</v>
      </c>
      <c r="CP1" s="40">
        <f t="shared" ref="CP1:CP43" ca="1" si="0">RANK(CO1,$CO$1:$CO$100,)</f>
        <v>3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60" t="s">
        <v>0</v>
      </c>
      <c r="C2" s="161"/>
      <c r="D2" s="161"/>
      <c r="E2" s="162"/>
      <c r="F2" s="160" t="s">
        <v>1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2"/>
      <c r="R2" s="2"/>
      <c r="X2" s="37"/>
      <c r="Y2" s="56" t="s">
        <v>102</v>
      </c>
      <c r="Z2" s="41">
        <f ca="1">IF(AND(BC2&lt;0,AP2&lt;9),AP2+1,AP2)</f>
        <v>7</v>
      </c>
      <c r="AA2" s="41">
        <f ca="1">AQ2</f>
        <v>3</v>
      </c>
      <c r="AB2" s="41">
        <f ca="1">AR2</f>
        <v>0</v>
      </c>
      <c r="AC2" s="37"/>
      <c r="AD2" s="41">
        <f ca="1">IF(AND(BC2&lt;0,AP2=9),AT2-1,AT2)</f>
        <v>2</v>
      </c>
      <c r="AE2" s="41">
        <f ca="1">AU2</f>
        <v>4</v>
      </c>
      <c r="AF2" s="41">
        <f ca="1">IF(BA2=0,RANDBETWEEN(1,9),AV2)</f>
        <v>3</v>
      </c>
      <c r="AG2" s="37"/>
      <c r="AH2" s="56" t="s">
        <v>103</v>
      </c>
      <c r="AI2" s="41">
        <f ca="1">Z2*100+AA2*10+AB2</f>
        <v>730</v>
      </c>
      <c r="AJ2" s="61" t="s">
        <v>104</v>
      </c>
      <c r="AK2" s="41">
        <f ca="1">AD2*100+AE2*10+AF2</f>
        <v>243</v>
      </c>
      <c r="AL2" s="61" t="s">
        <v>105</v>
      </c>
      <c r="AM2" s="41">
        <f t="shared" ref="AM2:AM13" ca="1" si="1">AI2-AK2</f>
        <v>487</v>
      </c>
      <c r="AN2" s="37"/>
      <c r="AO2" s="56" t="s">
        <v>106</v>
      </c>
      <c r="AP2" s="83">
        <f ca="1">VLOOKUP($BZ1,$CB$1:$CD$101,2,FALSE)</f>
        <v>7</v>
      </c>
      <c r="AQ2" s="83">
        <f ca="1">VLOOKUP($CH1,$CJ$1:$CL$101,2,FALSE)</f>
        <v>3</v>
      </c>
      <c r="AR2" s="83">
        <f ca="1">VLOOKUP($CP1,$CR$1:$CT$101,2,FALSE)</f>
        <v>0</v>
      </c>
      <c r="AS2" s="37"/>
      <c r="AT2" s="83">
        <f ca="1">VLOOKUP($BZ1,$CB$1:$CD$101,3,FALSE)</f>
        <v>2</v>
      </c>
      <c r="AU2" s="83">
        <f ca="1">VLOOKUP($CH1,$CJ$1:$CL$101,3,FALSE)</f>
        <v>4</v>
      </c>
      <c r="AV2" s="83">
        <f ca="1">VLOOKUP($CP1,$CR$1:$CT$101,3,FALSE)</f>
        <v>3</v>
      </c>
      <c r="AW2" s="37"/>
      <c r="AX2" s="56" t="s">
        <v>103</v>
      </c>
      <c r="AY2" s="41">
        <f ca="1">AP2*100+AQ2*10+AR2</f>
        <v>730</v>
      </c>
      <c r="AZ2" s="61" t="s">
        <v>104</v>
      </c>
      <c r="BA2" s="41">
        <f ca="1">AT2*100+AU2*10+AV2</f>
        <v>243</v>
      </c>
      <c r="BB2" s="61" t="s">
        <v>107</v>
      </c>
      <c r="BC2" s="41">
        <f t="shared" ref="BC2:BC13" ca="1" si="2">AY2-BA2</f>
        <v>487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45" ca="1" si="3">RAND()</f>
        <v>0.69690720257034422</v>
      </c>
      <c r="BZ2" s="40">
        <f t="shared" ref="BZ2:BZ45" ca="1" si="4">RANK(BY2,$BY$1:$BY$100,)</f>
        <v>15</v>
      </c>
      <c r="CA2" s="17"/>
      <c r="CB2" s="37">
        <v>2</v>
      </c>
      <c r="CC2" s="37">
        <v>2</v>
      </c>
      <c r="CD2" s="37">
        <v>1</v>
      </c>
      <c r="CG2" s="39">
        <f t="shared" ref="CG2:CG34" ca="1" si="5">RAND()</f>
        <v>1.282874074320739E-2</v>
      </c>
      <c r="CH2" s="40">
        <f t="shared" ref="CH2:CH34" ca="1" si="6">RANK(CG2,$CG$1:$CG$100,)</f>
        <v>34</v>
      </c>
      <c r="CI2" s="17"/>
      <c r="CJ2" s="37">
        <v>2</v>
      </c>
      <c r="CK2" s="37">
        <v>1</v>
      </c>
      <c r="CL2" s="37">
        <v>5</v>
      </c>
      <c r="CO2" s="39">
        <f t="shared" ref="CO2:CO43" ca="1" si="7">RAND()</f>
        <v>0.7961793154314577</v>
      </c>
      <c r="CP2" s="40">
        <f t="shared" ca="1" si="0"/>
        <v>6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108</v>
      </c>
      <c r="Z3" s="41">
        <f t="shared" ref="Z3:Z13" ca="1" si="8">IF(AND(BC3&lt;0,AP3&lt;9),AP3+1,AP3)</f>
        <v>6</v>
      </c>
      <c r="AA3" s="41">
        <f t="shared" ref="AA3:AB13" ca="1" si="9">AQ3</f>
        <v>8</v>
      </c>
      <c r="AB3" s="41">
        <f t="shared" ca="1" si="9"/>
        <v>0</v>
      </c>
      <c r="AC3" s="37"/>
      <c r="AD3" s="41">
        <f t="shared" ref="AD3:AD13" ca="1" si="10">IF(AND(BC3&lt;0,AP3=9),AT3-1,AT3)</f>
        <v>5</v>
      </c>
      <c r="AE3" s="41">
        <f t="shared" ref="AE3:AE13" ca="1" si="11">AU3</f>
        <v>9</v>
      </c>
      <c r="AF3" s="41">
        <f t="shared" ref="AF3:AF13" ca="1" si="12">IF(BA3=0,RANDBETWEEN(1,9),AV3)</f>
        <v>6</v>
      </c>
      <c r="AG3" s="37"/>
      <c r="AH3" s="56" t="s">
        <v>109</v>
      </c>
      <c r="AI3" s="41">
        <f t="shared" ref="AI3:AI13" ca="1" si="13">Z3*100+AA3*10+AB3</f>
        <v>680</v>
      </c>
      <c r="AJ3" s="61" t="s">
        <v>104</v>
      </c>
      <c r="AK3" s="41">
        <f t="shared" ref="AK3:AK13" ca="1" si="14">AD3*100+AE3*10+AF3</f>
        <v>596</v>
      </c>
      <c r="AL3" s="61" t="s">
        <v>110</v>
      </c>
      <c r="AM3" s="41">
        <f t="shared" ca="1" si="1"/>
        <v>84</v>
      </c>
      <c r="AN3" s="37"/>
      <c r="AO3" s="56" t="s">
        <v>109</v>
      </c>
      <c r="AP3" s="83">
        <f t="shared" ref="AP3:AP13" ca="1" si="15">VLOOKUP($BZ2,$CB$1:$CD$101,2,FALSE)</f>
        <v>5</v>
      </c>
      <c r="AQ3" s="83">
        <f t="shared" ref="AQ3:AQ13" ca="1" si="16">VLOOKUP($CH2,$CJ$1:$CL$101,2,FALSE)</f>
        <v>8</v>
      </c>
      <c r="AR3" s="83">
        <f t="shared" ref="AR3:AR13" ca="1" si="17">VLOOKUP($CP2,$CR$1:$CT$101,2,FALSE)</f>
        <v>0</v>
      </c>
      <c r="AS3" s="37"/>
      <c r="AT3" s="83">
        <f t="shared" ref="AT3:AT13" ca="1" si="18">VLOOKUP($BZ2,$CB$1:$CD$101,3,FALSE)</f>
        <v>5</v>
      </c>
      <c r="AU3" s="83">
        <f t="shared" ref="AU3:AU13" ca="1" si="19">VLOOKUP($CH2,$CJ$1:$CL$101,3,FALSE)</f>
        <v>9</v>
      </c>
      <c r="AV3" s="83">
        <f t="shared" ref="AV3:AV13" ca="1" si="20">VLOOKUP($CP2,$CR$1:$CT$101,3,FALSE)</f>
        <v>6</v>
      </c>
      <c r="AW3" s="37"/>
      <c r="AX3" s="56" t="s">
        <v>109</v>
      </c>
      <c r="AY3" s="41">
        <f t="shared" ref="AY3:AY13" ca="1" si="21">AP3*100+AQ3*10+AR3</f>
        <v>580</v>
      </c>
      <c r="AZ3" s="61" t="s">
        <v>104</v>
      </c>
      <c r="BA3" s="41">
        <f t="shared" ref="BA3:BA13" ca="1" si="22">AT3*100+AU3*10+AV3</f>
        <v>596</v>
      </c>
      <c r="BB3" s="61" t="s">
        <v>110</v>
      </c>
      <c r="BC3" s="41">
        <f t="shared" ca="1" si="2"/>
        <v>-16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0.29054777112925201</v>
      </c>
      <c r="BZ3" s="40">
        <f t="shared" ca="1" si="4"/>
        <v>34</v>
      </c>
      <c r="CA3" s="17"/>
      <c r="CB3" s="37">
        <v>3</v>
      </c>
      <c r="CC3" s="37">
        <v>2</v>
      </c>
      <c r="CD3" s="37">
        <v>2</v>
      </c>
      <c r="CG3" s="39">
        <f t="shared" ca="1" si="5"/>
        <v>0.54652377725675694</v>
      </c>
      <c r="CH3" s="40">
        <f t="shared" ca="1" si="6"/>
        <v>22</v>
      </c>
      <c r="CI3" s="17"/>
      <c r="CJ3" s="37">
        <v>3</v>
      </c>
      <c r="CK3" s="37">
        <v>1</v>
      </c>
      <c r="CL3" s="37">
        <v>6</v>
      </c>
      <c r="CO3" s="39">
        <f t="shared" ca="1" si="7"/>
        <v>0.54963294151311237</v>
      </c>
      <c r="CP3" s="40">
        <f t="shared" ca="1" si="0"/>
        <v>19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111</v>
      </c>
      <c r="Z4" s="41">
        <f t="shared" ca="1" si="8"/>
        <v>8</v>
      </c>
      <c r="AA4" s="41">
        <f t="shared" ca="1" si="9"/>
        <v>4</v>
      </c>
      <c r="AB4" s="41">
        <f t="shared" ca="1" si="9"/>
        <v>2</v>
      </c>
      <c r="AC4" s="37"/>
      <c r="AD4" s="41">
        <f t="shared" ca="1" si="10"/>
        <v>6</v>
      </c>
      <c r="AE4" s="41">
        <f t="shared" ca="1" si="11"/>
        <v>7</v>
      </c>
      <c r="AF4" s="41">
        <f t="shared" ca="1" si="12"/>
        <v>6</v>
      </c>
      <c r="AG4" s="37"/>
      <c r="AH4" s="56" t="s">
        <v>112</v>
      </c>
      <c r="AI4" s="41">
        <f t="shared" ca="1" si="13"/>
        <v>842</v>
      </c>
      <c r="AJ4" s="61" t="s">
        <v>113</v>
      </c>
      <c r="AK4" s="41">
        <f t="shared" ca="1" si="14"/>
        <v>676</v>
      </c>
      <c r="AL4" s="61" t="s">
        <v>107</v>
      </c>
      <c r="AM4" s="41">
        <f t="shared" ca="1" si="1"/>
        <v>166</v>
      </c>
      <c r="AN4" s="37"/>
      <c r="AO4" s="56" t="s">
        <v>112</v>
      </c>
      <c r="AP4" s="83">
        <f t="shared" ca="1" si="15"/>
        <v>8</v>
      </c>
      <c r="AQ4" s="83">
        <f t="shared" ca="1" si="16"/>
        <v>4</v>
      </c>
      <c r="AR4" s="83">
        <f t="shared" ca="1" si="17"/>
        <v>2</v>
      </c>
      <c r="AS4" s="37"/>
      <c r="AT4" s="83">
        <f t="shared" ca="1" si="18"/>
        <v>6</v>
      </c>
      <c r="AU4" s="83">
        <f t="shared" ca="1" si="19"/>
        <v>7</v>
      </c>
      <c r="AV4" s="83">
        <f t="shared" ca="1" si="20"/>
        <v>6</v>
      </c>
      <c r="AW4" s="37"/>
      <c r="AX4" s="56" t="s">
        <v>112</v>
      </c>
      <c r="AY4" s="41">
        <f t="shared" ca="1" si="21"/>
        <v>842</v>
      </c>
      <c r="AZ4" s="61" t="s">
        <v>104</v>
      </c>
      <c r="BA4" s="41">
        <f t="shared" ca="1" si="22"/>
        <v>676</v>
      </c>
      <c r="BB4" s="61" t="s">
        <v>107</v>
      </c>
      <c r="BC4" s="41">
        <f t="shared" ca="1" si="2"/>
        <v>166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8.9211163607831878E-3</v>
      </c>
      <c r="BZ4" s="40">
        <f t="shared" ca="1" si="4"/>
        <v>45</v>
      </c>
      <c r="CA4" s="17"/>
      <c r="CB4" s="37">
        <v>4</v>
      </c>
      <c r="CC4" s="37">
        <v>3</v>
      </c>
      <c r="CD4" s="37">
        <v>1</v>
      </c>
      <c r="CG4" s="39">
        <f t="shared" ca="1" si="5"/>
        <v>0.59195338842312839</v>
      </c>
      <c r="CH4" s="40">
        <f t="shared" ca="1" si="6"/>
        <v>19</v>
      </c>
      <c r="CI4" s="17"/>
      <c r="CJ4" s="37">
        <v>4</v>
      </c>
      <c r="CK4" s="37">
        <v>1</v>
      </c>
      <c r="CL4" s="37">
        <v>7</v>
      </c>
      <c r="CO4" s="39">
        <f t="shared" ca="1" si="7"/>
        <v>0.73587000959863813</v>
      </c>
      <c r="CP4" s="40">
        <f t="shared" ca="1" si="0"/>
        <v>11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103</v>
      </c>
      <c r="B5" s="7"/>
      <c r="C5" s="148"/>
      <c r="D5" s="148"/>
      <c r="E5" s="148"/>
      <c r="F5" s="8"/>
      <c r="G5" s="6" t="s">
        <v>109</v>
      </c>
      <c r="H5" s="7"/>
      <c r="I5" s="148"/>
      <c r="J5" s="148"/>
      <c r="K5" s="148"/>
      <c r="L5" s="8"/>
      <c r="M5" s="6" t="s">
        <v>112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114</v>
      </c>
      <c r="Z5" s="41">
        <f t="shared" ca="1" si="8"/>
        <v>9</v>
      </c>
      <c r="AA5" s="41">
        <f t="shared" ca="1" si="9"/>
        <v>3</v>
      </c>
      <c r="AB5" s="41">
        <f t="shared" ca="1" si="9"/>
        <v>1</v>
      </c>
      <c r="AC5" s="37"/>
      <c r="AD5" s="41">
        <f t="shared" ca="1" si="10"/>
        <v>8</v>
      </c>
      <c r="AE5" s="41">
        <f t="shared" ca="1" si="11"/>
        <v>9</v>
      </c>
      <c r="AF5" s="41">
        <f t="shared" ca="1" si="12"/>
        <v>5</v>
      </c>
      <c r="AG5" s="37"/>
      <c r="AH5" s="56" t="s">
        <v>114</v>
      </c>
      <c r="AI5" s="41">
        <f t="shared" ca="1" si="13"/>
        <v>931</v>
      </c>
      <c r="AJ5" s="61" t="s">
        <v>104</v>
      </c>
      <c r="AK5" s="41">
        <f t="shared" ca="1" si="14"/>
        <v>895</v>
      </c>
      <c r="AL5" s="61" t="s">
        <v>107</v>
      </c>
      <c r="AM5" s="41">
        <f t="shared" ca="1" si="1"/>
        <v>36</v>
      </c>
      <c r="AN5" s="37"/>
      <c r="AO5" s="56" t="s">
        <v>115</v>
      </c>
      <c r="AP5" s="83">
        <f t="shared" ca="1" si="15"/>
        <v>9</v>
      </c>
      <c r="AQ5" s="83">
        <f t="shared" ca="1" si="16"/>
        <v>3</v>
      </c>
      <c r="AR5" s="83">
        <f t="shared" ca="1" si="17"/>
        <v>1</v>
      </c>
      <c r="AS5" s="37"/>
      <c r="AT5" s="83">
        <f t="shared" ca="1" si="18"/>
        <v>9</v>
      </c>
      <c r="AU5" s="83">
        <f t="shared" ca="1" si="19"/>
        <v>9</v>
      </c>
      <c r="AV5" s="83">
        <f t="shared" ca="1" si="20"/>
        <v>5</v>
      </c>
      <c r="AW5" s="37"/>
      <c r="AX5" s="56" t="s">
        <v>114</v>
      </c>
      <c r="AY5" s="41">
        <f t="shared" ca="1" si="21"/>
        <v>931</v>
      </c>
      <c r="AZ5" s="61" t="s">
        <v>104</v>
      </c>
      <c r="BA5" s="41">
        <f t="shared" ca="1" si="22"/>
        <v>995</v>
      </c>
      <c r="BB5" s="61" t="s">
        <v>110</v>
      </c>
      <c r="BC5" s="41">
        <f t="shared" ca="1" si="2"/>
        <v>-64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0.58193815332304855</v>
      </c>
      <c r="BZ5" s="40">
        <f t="shared" ca="1" si="4"/>
        <v>21</v>
      </c>
      <c r="CA5" s="17"/>
      <c r="CB5" s="37">
        <v>5</v>
      </c>
      <c r="CC5" s="37">
        <v>3</v>
      </c>
      <c r="CD5" s="37">
        <v>2</v>
      </c>
      <c r="CG5" s="39">
        <f t="shared" ca="1" si="5"/>
        <v>0.99950468767556611</v>
      </c>
      <c r="CH5" s="40">
        <f t="shared" ca="1" si="6"/>
        <v>1</v>
      </c>
      <c r="CI5" s="17"/>
      <c r="CJ5" s="37">
        <v>5</v>
      </c>
      <c r="CK5" s="37">
        <v>1</v>
      </c>
      <c r="CL5" s="37">
        <v>8</v>
      </c>
      <c r="CO5" s="39">
        <f t="shared" ca="1" si="7"/>
        <v>0.24664496532595648</v>
      </c>
      <c r="CP5" s="40">
        <f t="shared" ca="1" si="0"/>
        <v>36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51"/>
      <c r="C6" s="154">
        <f ca="1">Z2</f>
        <v>7</v>
      </c>
      <c r="D6" s="154">
        <f ca="1">AA2</f>
        <v>3</v>
      </c>
      <c r="E6" s="154">
        <f ca="1">AB2</f>
        <v>0</v>
      </c>
      <c r="F6" s="8"/>
      <c r="G6" s="9"/>
      <c r="H6" s="151"/>
      <c r="I6" s="154">
        <f ca="1">Z3</f>
        <v>6</v>
      </c>
      <c r="J6" s="154">
        <f ca="1">AA3</f>
        <v>8</v>
      </c>
      <c r="K6" s="154">
        <f ca="1">AB3</f>
        <v>0</v>
      </c>
      <c r="L6" s="8"/>
      <c r="M6" s="9"/>
      <c r="N6" s="151"/>
      <c r="O6" s="154">
        <f ca="1">Z4</f>
        <v>8</v>
      </c>
      <c r="P6" s="154">
        <f ca="1">AA4</f>
        <v>4</v>
      </c>
      <c r="Q6" s="154">
        <f ca="1">AB4</f>
        <v>2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7</v>
      </c>
      <c r="AA6" s="41">
        <f t="shared" ca="1" si="9"/>
        <v>1</v>
      </c>
      <c r="AB6" s="41">
        <f t="shared" ca="1" si="9"/>
        <v>5</v>
      </c>
      <c r="AC6" s="37"/>
      <c r="AD6" s="41">
        <f t="shared" ca="1" si="10"/>
        <v>6</v>
      </c>
      <c r="AE6" s="41">
        <f t="shared" ca="1" si="11"/>
        <v>4</v>
      </c>
      <c r="AF6" s="41">
        <f t="shared" ca="1" si="12"/>
        <v>8</v>
      </c>
      <c r="AG6" s="37"/>
      <c r="AH6" s="56" t="s">
        <v>6</v>
      </c>
      <c r="AI6" s="41">
        <f t="shared" ca="1" si="13"/>
        <v>715</v>
      </c>
      <c r="AJ6" s="61" t="s">
        <v>116</v>
      </c>
      <c r="AK6" s="41">
        <f t="shared" ca="1" si="14"/>
        <v>648</v>
      </c>
      <c r="AL6" s="61" t="s">
        <v>117</v>
      </c>
      <c r="AM6" s="41">
        <f t="shared" ca="1" si="1"/>
        <v>67</v>
      </c>
      <c r="AN6" s="37"/>
      <c r="AO6" s="56" t="s">
        <v>118</v>
      </c>
      <c r="AP6" s="83">
        <f t="shared" ca="1" si="15"/>
        <v>6</v>
      </c>
      <c r="AQ6" s="83">
        <f t="shared" ca="1" si="16"/>
        <v>1</v>
      </c>
      <c r="AR6" s="83">
        <f t="shared" ca="1" si="17"/>
        <v>5</v>
      </c>
      <c r="AS6" s="37"/>
      <c r="AT6" s="83">
        <f t="shared" ca="1" si="18"/>
        <v>6</v>
      </c>
      <c r="AU6" s="83">
        <f t="shared" ca="1" si="19"/>
        <v>4</v>
      </c>
      <c r="AV6" s="83">
        <f t="shared" ca="1" si="20"/>
        <v>8</v>
      </c>
      <c r="AW6" s="37"/>
      <c r="AX6" s="56" t="s">
        <v>6</v>
      </c>
      <c r="AY6" s="41">
        <f t="shared" ca="1" si="21"/>
        <v>615</v>
      </c>
      <c r="AZ6" s="61" t="s">
        <v>20</v>
      </c>
      <c r="BA6" s="41">
        <f t="shared" ca="1" si="22"/>
        <v>648</v>
      </c>
      <c r="BB6" s="61" t="s">
        <v>117</v>
      </c>
      <c r="BC6" s="41">
        <f t="shared" ca="1" si="2"/>
        <v>-33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0.74933773182061147</v>
      </c>
      <c r="BZ6" s="40">
        <f t="shared" ca="1" si="4"/>
        <v>11</v>
      </c>
      <c r="CA6" s="17"/>
      <c r="CB6" s="37">
        <v>6</v>
      </c>
      <c r="CC6" s="37">
        <v>3</v>
      </c>
      <c r="CD6" s="37">
        <v>3</v>
      </c>
      <c r="CG6" s="39">
        <f t="shared" ca="1" si="5"/>
        <v>0.64918459439458875</v>
      </c>
      <c r="CH6" s="40">
        <f t="shared" ca="1" si="6"/>
        <v>15</v>
      </c>
      <c r="CI6" s="17"/>
      <c r="CJ6" s="37">
        <v>6</v>
      </c>
      <c r="CK6" s="37">
        <v>1</v>
      </c>
      <c r="CL6" s="37">
        <v>9</v>
      </c>
      <c r="CO6" s="39">
        <f t="shared" ca="1" si="7"/>
        <v>0.25213647213718382</v>
      </c>
      <c r="CP6" s="40">
        <f t="shared" ca="1" si="0"/>
        <v>35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52" t="s">
        <v>104</v>
      </c>
      <c r="C7" s="152">
        <f ca="1">AD2</f>
        <v>2</v>
      </c>
      <c r="D7" s="152">
        <f ca="1">AE2</f>
        <v>4</v>
      </c>
      <c r="E7" s="152">
        <f ca="1">AF2</f>
        <v>3</v>
      </c>
      <c r="F7" s="8"/>
      <c r="G7" s="9"/>
      <c r="H7" s="152" t="s">
        <v>104</v>
      </c>
      <c r="I7" s="152">
        <f ca="1">AD3</f>
        <v>5</v>
      </c>
      <c r="J7" s="152">
        <f ca="1">AE3</f>
        <v>9</v>
      </c>
      <c r="K7" s="152">
        <f ca="1">AF3</f>
        <v>6</v>
      </c>
      <c r="L7" s="8"/>
      <c r="M7" s="9"/>
      <c r="N7" s="152" t="s">
        <v>104</v>
      </c>
      <c r="O7" s="152">
        <f ca="1">AD4</f>
        <v>6</v>
      </c>
      <c r="P7" s="152">
        <f ca="1">AE4</f>
        <v>7</v>
      </c>
      <c r="Q7" s="152">
        <f ca="1">AF4</f>
        <v>6</v>
      </c>
      <c r="R7" s="8"/>
      <c r="S7" s="2"/>
      <c r="T7" s="2"/>
      <c r="U7" s="2"/>
      <c r="V7" s="2"/>
      <c r="W7" s="2"/>
      <c r="X7" s="37"/>
      <c r="Y7" s="56" t="s">
        <v>119</v>
      </c>
      <c r="Z7" s="41">
        <f t="shared" ca="1" si="8"/>
        <v>5</v>
      </c>
      <c r="AA7" s="41">
        <f t="shared" ca="1" si="9"/>
        <v>3</v>
      </c>
      <c r="AB7" s="41">
        <f t="shared" ca="1" si="9"/>
        <v>5</v>
      </c>
      <c r="AC7" s="37"/>
      <c r="AD7" s="41">
        <f t="shared" ca="1" si="10"/>
        <v>1</v>
      </c>
      <c r="AE7" s="41">
        <f t="shared" ca="1" si="11"/>
        <v>5</v>
      </c>
      <c r="AF7" s="41">
        <f t="shared" ca="1" si="12"/>
        <v>7</v>
      </c>
      <c r="AG7" s="37"/>
      <c r="AH7" s="56" t="s">
        <v>120</v>
      </c>
      <c r="AI7" s="41">
        <f t="shared" ca="1" si="13"/>
        <v>535</v>
      </c>
      <c r="AJ7" s="61" t="s">
        <v>104</v>
      </c>
      <c r="AK7" s="41">
        <f t="shared" ca="1" si="14"/>
        <v>157</v>
      </c>
      <c r="AL7" s="61" t="s">
        <v>107</v>
      </c>
      <c r="AM7" s="41">
        <f t="shared" ca="1" si="1"/>
        <v>378</v>
      </c>
      <c r="AN7" s="37"/>
      <c r="AO7" s="56" t="s">
        <v>121</v>
      </c>
      <c r="AP7" s="83">
        <f t="shared" ca="1" si="15"/>
        <v>5</v>
      </c>
      <c r="AQ7" s="83">
        <f t="shared" ca="1" si="16"/>
        <v>3</v>
      </c>
      <c r="AR7" s="83">
        <f t="shared" ca="1" si="17"/>
        <v>5</v>
      </c>
      <c r="AS7" s="37"/>
      <c r="AT7" s="83">
        <f t="shared" ca="1" si="18"/>
        <v>1</v>
      </c>
      <c r="AU7" s="83">
        <f t="shared" ca="1" si="19"/>
        <v>5</v>
      </c>
      <c r="AV7" s="83">
        <f t="shared" ca="1" si="20"/>
        <v>7</v>
      </c>
      <c r="AW7" s="37"/>
      <c r="AX7" s="56" t="s">
        <v>119</v>
      </c>
      <c r="AY7" s="41">
        <f t="shared" ca="1" si="21"/>
        <v>535</v>
      </c>
      <c r="AZ7" s="61" t="s">
        <v>122</v>
      </c>
      <c r="BA7" s="41">
        <f t="shared" ca="1" si="22"/>
        <v>157</v>
      </c>
      <c r="BB7" s="61" t="s">
        <v>123</v>
      </c>
      <c r="BC7" s="41">
        <f t="shared" ca="1" si="2"/>
        <v>378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0.86198433191103574</v>
      </c>
      <c r="BZ7" s="40">
        <f t="shared" ca="1" si="4"/>
        <v>5</v>
      </c>
      <c r="CA7" s="17"/>
      <c r="CB7" s="37">
        <v>7</v>
      </c>
      <c r="CC7" s="37">
        <v>4</v>
      </c>
      <c r="CD7" s="37">
        <v>1</v>
      </c>
      <c r="CG7" s="39">
        <f t="shared" ca="1" si="5"/>
        <v>0.75921945388653411</v>
      </c>
      <c r="CH7" s="40">
        <f t="shared" ca="1" si="6"/>
        <v>10</v>
      </c>
      <c r="CI7" s="17"/>
      <c r="CJ7" s="37">
        <v>7</v>
      </c>
      <c r="CK7" s="37">
        <v>2</v>
      </c>
      <c r="CL7" s="37">
        <v>3</v>
      </c>
      <c r="CO7" s="39">
        <f t="shared" ca="1" si="7"/>
        <v>0.30770800939716403</v>
      </c>
      <c r="CP7" s="40">
        <f t="shared" ca="1" si="0"/>
        <v>31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124</v>
      </c>
      <c r="Z8" s="41">
        <f t="shared" ca="1" si="8"/>
        <v>3</v>
      </c>
      <c r="AA8" s="41">
        <f t="shared" ca="1" si="9"/>
        <v>2</v>
      </c>
      <c r="AB8" s="41">
        <f t="shared" ca="1" si="9"/>
        <v>4</v>
      </c>
      <c r="AC8" s="37"/>
      <c r="AD8" s="41">
        <f t="shared" ca="1" si="10"/>
        <v>2</v>
      </c>
      <c r="AE8" s="41">
        <f t="shared" ca="1" si="11"/>
        <v>6</v>
      </c>
      <c r="AF8" s="41">
        <f t="shared" ca="1" si="12"/>
        <v>7</v>
      </c>
      <c r="AG8" s="37"/>
      <c r="AH8" s="56" t="s">
        <v>125</v>
      </c>
      <c r="AI8" s="41">
        <f t="shared" ca="1" si="13"/>
        <v>324</v>
      </c>
      <c r="AJ8" s="61" t="s">
        <v>104</v>
      </c>
      <c r="AK8" s="41">
        <f t="shared" ca="1" si="14"/>
        <v>267</v>
      </c>
      <c r="AL8" s="61" t="s">
        <v>107</v>
      </c>
      <c r="AM8" s="41">
        <f t="shared" ca="1" si="1"/>
        <v>57</v>
      </c>
      <c r="AN8" s="37"/>
      <c r="AO8" s="56" t="s">
        <v>126</v>
      </c>
      <c r="AP8" s="83">
        <f t="shared" ca="1" si="15"/>
        <v>3</v>
      </c>
      <c r="AQ8" s="83">
        <f t="shared" ca="1" si="16"/>
        <v>2</v>
      </c>
      <c r="AR8" s="83">
        <f t="shared" ca="1" si="17"/>
        <v>4</v>
      </c>
      <c r="AS8" s="37"/>
      <c r="AT8" s="83">
        <f t="shared" ca="1" si="18"/>
        <v>2</v>
      </c>
      <c r="AU8" s="83">
        <f t="shared" ca="1" si="19"/>
        <v>6</v>
      </c>
      <c r="AV8" s="83">
        <f t="shared" ca="1" si="20"/>
        <v>7</v>
      </c>
      <c r="AW8" s="37"/>
      <c r="AX8" s="56" t="s">
        <v>125</v>
      </c>
      <c r="AY8" s="41">
        <f t="shared" ca="1" si="21"/>
        <v>324</v>
      </c>
      <c r="AZ8" s="61" t="s">
        <v>122</v>
      </c>
      <c r="BA8" s="41">
        <f t="shared" ca="1" si="22"/>
        <v>267</v>
      </c>
      <c r="BB8" s="61" t="s">
        <v>127</v>
      </c>
      <c r="BC8" s="41">
        <f t="shared" ca="1" si="2"/>
        <v>57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0.84094857510878651</v>
      </c>
      <c r="BZ8" s="40">
        <f t="shared" ca="1" si="4"/>
        <v>7</v>
      </c>
      <c r="CA8" s="17"/>
      <c r="CB8" s="37">
        <v>8</v>
      </c>
      <c r="CC8" s="37">
        <v>4</v>
      </c>
      <c r="CD8" s="37">
        <v>2</v>
      </c>
      <c r="CG8" s="39">
        <f t="shared" ca="1" si="5"/>
        <v>0.63802925190008697</v>
      </c>
      <c r="CH8" s="40">
        <f t="shared" ca="1" si="6"/>
        <v>17</v>
      </c>
      <c r="CI8" s="17"/>
      <c r="CJ8" s="37">
        <v>8</v>
      </c>
      <c r="CK8" s="37">
        <v>2</v>
      </c>
      <c r="CL8" s="37">
        <v>4</v>
      </c>
      <c r="CO8" s="39">
        <f t="shared" ca="1" si="7"/>
        <v>5.8462328848358558E-2</v>
      </c>
      <c r="CP8" s="40">
        <f t="shared" ca="1" si="0"/>
        <v>43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128</v>
      </c>
      <c r="Z9" s="41">
        <f t="shared" ca="1" si="8"/>
        <v>4</v>
      </c>
      <c r="AA9" s="41">
        <f t="shared" ca="1" si="9"/>
        <v>3</v>
      </c>
      <c r="AB9" s="41">
        <f t="shared" ca="1" si="9"/>
        <v>8</v>
      </c>
      <c r="AC9" s="37"/>
      <c r="AD9" s="41">
        <f t="shared" ca="1" si="10"/>
        <v>1</v>
      </c>
      <c r="AE9" s="41">
        <f t="shared" ca="1" si="11"/>
        <v>7</v>
      </c>
      <c r="AF9" s="41">
        <f t="shared" ca="1" si="12"/>
        <v>9</v>
      </c>
      <c r="AG9" s="37"/>
      <c r="AH9" s="56" t="s">
        <v>129</v>
      </c>
      <c r="AI9" s="41">
        <f t="shared" ca="1" si="13"/>
        <v>438</v>
      </c>
      <c r="AJ9" s="61" t="s">
        <v>122</v>
      </c>
      <c r="AK9" s="41">
        <f t="shared" ca="1" si="14"/>
        <v>179</v>
      </c>
      <c r="AL9" s="61" t="s">
        <v>110</v>
      </c>
      <c r="AM9" s="41">
        <f t="shared" ca="1" si="1"/>
        <v>259</v>
      </c>
      <c r="AN9" s="37"/>
      <c r="AO9" s="56" t="s">
        <v>130</v>
      </c>
      <c r="AP9" s="83">
        <f t="shared" ca="1" si="15"/>
        <v>4</v>
      </c>
      <c r="AQ9" s="83">
        <f t="shared" ca="1" si="16"/>
        <v>3</v>
      </c>
      <c r="AR9" s="83">
        <f t="shared" ca="1" si="17"/>
        <v>8</v>
      </c>
      <c r="AS9" s="37"/>
      <c r="AT9" s="83">
        <f t="shared" ca="1" si="18"/>
        <v>1</v>
      </c>
      <c r="AU9" s="83">
        <f t="shared" ca="1" si="19"/>
        <v>7</v>
      </c>
      <c r="AV9" s="83">
        <f t="shared" ca="1" si="20"/>
        <v>9</v>
      </c>
      <c r="AW9" s="37"/>
      <c r="AX9" s="56" t="s">
        <v>128</v>
      </c>
      <c r="AY9" s="41">
        <f t="shared" ca="1" si="21"/>
        <v>438</v>
      </c>
      <c r="AZ9" s="61" t="s">
        <v>20</v>
      </c>
      <c r="BA9" s="41">
        <f t="shared" ca="1" si="22"/>
        <v>179</v>
      </c>
      <c r="BB9" s="61" t="s">
        <v>117</v>
      </c>
      <c r="BC9" s="41">
        <f t="shared" ca="1" si="2"/>
        <v>259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0.88781824899128503</v>
      </c>
      <c r="BZ9" s="40">
        <f t="shared" ca="1" si="4"/>
        <v>4</v>
      </c>
      <c r="CA9" s="17"/>
      <c r="CB9" s="37">
        <v>9</v>
      </c>
      <c r="CC9" s="37">
        <v>4</v>
      </c>
      <c r="CD9" s="37">
        <v>3</v>
      </c>
      <c r="CG9" s="39">
        <f t="shared" ca="1" si="5"/>
        <v>0.30827598875839102</v>
      </c>
      <c r="CH9" s="40">
        <f t="shared" ca="1" si="6"/>
        <v>28</v>
      </c>
      <c r="CI9" s="17"/>
      <c r="CJ9" s="37">
        <v>9</v>
      </c>
      <c r="CK9" s="37">
        <v>2</v>
      </c>
      <c r="CL9" s="37">
        <v>5</v>
      </c>
      <c r="CO9" s="39">
        <f t="shared" ca="1" si="7"/>
        <v>0.39150911840641667</v>
      </c>
      <c r="CP9" s="40">
        <f t="shared" ca="1" si="0"/>
        <v>26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131</v>
      </c>
      <c r="Z10" s="41">
        <f t="shared" ca="1" si="8"/>
        <v>3</v>
      </c>
      <c r="AA10" s="41">
        <f t="shared" ca="1" si="9"/>
        <v>5</v>
      </c>
      <c r="AB10" s="41">
        <f t="shared" ca="1" si="9"/>
        <v>3</v>
      </c>
      <c r="AC10" s="37"/>
      <c r="AD10" s="41">
        <f t="shared" ca="1" si="10"/>
        <v>1</v>
      </c>
      <c r="AE10" s="41">
        <f t="shared" ca="1" si="11"/>
        <v>9</v>
      </c>
      <c r="AF10" s="41">
        <f t="shared" ca="1" si="12"/>
        <v>7</v>
      </c>
      <c r="AG10" s="37"/>
      <c r="AH10" s="56" t="s">
        <v>132</v>
      </c>
      <c r="AI10" s="41">
        <f t="shared" ca="1" si="13"/>
        <v>353</v>
      </c>
      <c r="AJ10" s="61" t="s">
        <v>104</v>
      </c>
      <c r="AK10" s="41">
        <f t="shared" ca="1" si="14"/>
        <v>197</v>
      </c>
      <c r="AL10" s="61" t="s">
        <v>117</v>
      </c>
      <c r="AM10" s="41">
        <f t="shared" ca="1" si="1"/>
        <v>156</v>
      </c>
      <c r="AN10" s="37"/>
      <c r="AO10" s="56" t="s">
        <v>131</v>
      </c>
      <c r="AP10" s="83">
        <f t="shared" ca="1" si="15"/>
        <v>3</v>
      </c>
      <c r="AQ10" s="83">
        <f t="shared" ca="1" si="16"/>
        <v>5</v>
      </c>
      <c r="AR10" s="83">
        <f t="shared" ca="1" si="17"/>
        <v>3</v>
      </c>
      <c r="AS10" s="37"/>
      <c r="AT10" s="83">
        <f t="shared" ca="1" si="18"/>
        <v>1</v>
      </c>
      <c r="AU10" s="83">
        <f t="shared" ca="1" si="19"/>
        <v>9</v>
      </c>
      <c r="AV10" s="83">
        <f t="shared" ca="1" si="20"/>
        <v>7</v>
      </c>
      <c r="AW10" s="37"/>
      <c r="AX10" s="56" t="s">
        <v>131</v>
      </c>
      <c r="AY10" s="41">
        <f t="shared" ca="1" si="21"/>
        <v>353</v>
      </c>
      <c r="AZ10" s="61" t="s">
        <v>133</v>
      </c>
      <c r="BA10" s="41">
        <f t="shared" ca="1" si="22"/>
        <v>197</v>
      </c>
      <c r="BB10" s="61" t="s">
        <v>134</v>
      </c>
      <c r="BC10" s="41">
        <f t="shared" ca="1" si="2"/>
        <v>156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9.1905900921644745E-2</v>
      </c>
      <c r="BZ10" s="40">
        <f t="shared" ca="1" si="4"/>
        <v>40</v>
      </c>
      <c r="CA10" s="17"/>
      <c r="CB10" s="37">
        <v>10</v>
      </c>
      <c r="CC10" s="37">
        <v>4</v>
      </c>
      <c r="CD10" s="37">
        <v>4</v>
      </c>
      <c r="CG10" s="39">
        <f t="shared" ca="1" si="5"/>
        <v>0.57906646494378911</v>
      </c>
      <c r="CH10" s="40">
        <f t="shared" ca="1" si="6"/>
        <v>20</v>
      </c>
      <c r="CI10" s="17"/>
      <c r="CJ10" s="37">
        <v>10</v>
      </c>
      <c r="CK10" s="37">
        <v>2</v>
      </c>
      <c r="CL10" s="37">
        <v>6</v>
      </c>
      <c r="CO10" s="39">
        <f t="shared" ca="1" si="7"/>
        <v>0.70463089235526921</v>
      </c>
      <c r="CP10" s="40">
        <f t="shared" ca="1" si="0"/>
        <v>13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114</v>
      </c>
      <c r="B11" s="7"/>
      <c r="C11" s="148"/>
      <c r="D11" s="148"/>
      <c r="E11" s="148"/>
      <c r="F11" s="8"/>
      <c r="G11" s="6" t="s">
        <v>135</v>
      </c>
      <c r="H11" s="7"/>
      <c r="I11" s="148"/>
      <c r="J11" s="148"/>
      <c r="K11" s="148"/>
      <c r="L11" s="8"/>
      <c r="M11" s="6" t="s">
        <v>119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136</v>
      </c>
      <c r="Z11" s="41">
        <f t="shared" ca="1" si="8"/>
        <v>9</v>
      </c>
      <c r="AA11" s="41">
        <f t="shared" ca="1" si="9"/>
        <v>4</v>
      </c>
      <c r="AB11" s="41">
        <f t="shared" ca="1" si="9"/>
        <v>1</v>
      </c>
      <c r="AC11" s="37"/>
      <c r="AD11" s="41">
        <f t="shared" ca="1" si="10"/>
        <v>4</v>
      </c>
      <c r="AE11" s="41">
        <f t="shared" ca="1" si="11"/>
        <v>5</v>
      </c>
      <c r="AF11" s="41">
        <f t="shared" ca="1" si="12"/>
        <v>7</v>
      </c>
      <c r="AG11" s="37"/>
      <c r="AH11" s="56" t="s">
        <v>137</v>
      </c>
      <c r="AI11" s="41">
        <f t="shared" ca="1" si="13"/>
        <v>941</v>
      </c>
      <c r="AJ11" s="61" t="s">
        <v>116</v>
      </c>
      <c r="AK11" s="41">
        <f t="shared" ca="1" si="14"/>
        <v>457</v>
      </c>
      <c r="AL11" s="61" t="s">
        <v>117</v>
      </c>
      <c r="AM11" s="41">
        <f t="shared" ca="1" si="1"/>
        <v>484</v>
      </c>
      <c r="AN11" s="37"/>
      <c r="AO11" s="56" t="s">
        <v>138</v>
      </c>
      <c r="AP11" s="83">
        <f t="shared" ca="1" si="15"/>
        <v>9</v>
      </c>
      <c r="AQ11" s="83">
        <f t="shared" ca="1" si="16"/>
        <v>4</v>
      </c>
      <c r="AR11" s="83">
        <f t="shared" ca="1" si="17"/>
        <v>1</v>
      </c>
      <c r="AS11" s="37"/>
      <c r="AT11" s="83">
        <f t="shared" ca="1" si="18"/>
        <v>4</v>
      </c>
      <c r="AU11" s="83">
        <f t="shared" ca="1" si="19"/>
        <v>5</v>
      </c>
      <c r="AV11" s="83">
        <f t="shared" ca="1" si="20"/>
        <v>7</v>
      </c>
      <c r="AW11" s="37"/>
      <c r="AX11" s="56" t="s">
        <v>138</v>
      </c>
      <c r="AY11" s="41">
        <f t="shared" ca="1" si="21"/>
        <v>941</v>
      </c>
      <c r="AZ11" s="61" t="s">
        <v>122</v>
      </c>
      <c r="BA11" s="41">
        <f t="shared" ca="1" si="22"/>
        <v>457</v>
      </c>
      <c r="BB11" s="61" t="s">
        <v>127</v>
      </c>
      <c r="BC11" s="41">
        <f t="shared" ca="1" si="2"/>
        <v>484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0.41856123636040277</v>
      </c>
      <c r="BZ11" s="40">
        <f t="shared" ca="1" si="4"/>
        <v>30</v>
      </c>
      <c r="CA11" s="17"/>
      <c r="CB11" s="37">
        <v>11</v>
      </c>
      <c r="CC11" s="37">
        <v>5</v>
      </c>
      <c r="CD11" s="37">
        <v>1</v>
      </c>
      <c r="CG11" s="39">
        <f t="shared" ca="1" si="5"/>
        <v>0.77691644354326561</v>
      </c>
      <c r="CH11" s="40">
        <f t="shared" ca="1" si="6"/>
        <v>9</v>
      </c>
      <c r="CI11" s="17"/>
      <c r="CJ11" s="37">
        <v>11</v>
      </c>
      <c r="CK11" s="37">
        <v>2</v>
      </c>
      <c r="CL11" s="37">
        <v>7</v>
      </c>
      <c r="CO11" s="39">
        <f t="shared" ca="1" si="7"/>
        <v>0.62116877883215682</v>
      </c>
      <c r="CP11" s="40">
        <f t="shared" ca="1" si="0"/>
        <v>17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51"/>
      <c r="C12" s="154">
        <f ca="1">Z5</f>
        <v>9</v>
      </c>
      <c r="D12" s="154">
        <f ca="1">AA5</f>
        <v>3</v>
      </c>
      <c r="E12" s="154">
        <f ca="1">AB5</f>
        <v>1</v>
      </c>
      <c r="F12" s="8"/>
      <c r="G12" s="9"/>
      <c r="H12" s="151"/>
      <c r="I12" s="154">
        <f ca="1">Z6</f>
        <v>7</v>
      </c>
      <c r="J12" s="154">
        <f ca="1">AA6</f>
        <v>1</v>
      </c>
      <c r="K12" s="154">
        <f ca="1">AB6</f>
        <v>5</v>
      </c>
      <c r="L12" s="8"/>
      <c r="M12" s="9"/>
      <c r="N12" s="151"/>
      <c r="O12" s="154">
        <f ca="1">Z7</f>
        <v>5</v>
      </c>
      <c r="P12" s="154">
        <f ca="1">AA7</f>
        <v>3</v>
      </c>
      <c r="Q12" s="154">
        <f ca="1">AB7</f>
        <v>5</v>
      </c>
      <c r="R12" s="8"/>
      <c r="S12" s="2"/>
      <c r="T12" s="2"/>
      <c r="U12" s="2"/>
      <c r="V12" s="2"/>
      <c r="W12" s="2"/>
      <c r="X12" s="37"/>
      <c r="Y12" s="56" t="s">
        <v>139</v>
      </c>
      <c r="Z12" s="41">
        <f t="shared" ca="1" si="8"/>
        <v>8</v>
      </c>
      <c r="AA12" s="41">
        <f t="shared" ca="1" si="9"/>
        <v>2</v>
      </c>
      <c r="AB12" s="41">
        <f t="shared" ca="1" si="9"/>
        <v>2</v>
      </c>
      <c r="AC12" s="37"/>
      <c r="AD12" s="41">
        <f t="shared" ca="1" si="10"/>
        <v>2</v>
      </c>
      <c r="AE12" s="41">
        <f t="shared" ca="1" si="11"/>
        <v>5</v>
      </c>
      <c r="AF12" s="41">
        <f t="shared" ca="1" si="12"/>
        <v>4</v>
      </c>
      <c r="AG12" s="37"/>
      <c r="AH12" s="56" t="s">
        <v>139</v>
      </c>
      <c r="AI12" s="41">
        <f t="shared" ca="1" si="13"/>
        <v>822</v>
      </c>
      <c r="AJ12" s="61" t="s">
        <v>104</v>
      </c>
      <c r="AK12" s="41">
        <f t="shared" ca="1" si="14"/>
        <v>254</v>
      </c>
      <c r="AL12" s="61" t="s">
        <v>107</v>
      </c>
      <c r="AM12" s="41">
        <f t="shared" ca="1" si="1"/>
        <v>568</v>
      </c>
      <c r="AN12" s="37"/>
      <c r="AO12" s="56" t="s">
        <v>139</v>
      </c>
      <c r="AP12" s="83">
        <f t="shared" ca="1" si="15"/>
        <v>8</v>
      </c>
      <c r="AQ12" s="83">
        <f t="shared" ca="1" si="16"/>
        <v>2</v>
      </c>
      <c r="AR12" s="83">
        <f t="shared" ca="1" si="17"/>
        <v>2</v>
      </c>
      <c r="AS12" s="37"/>
      <c r="AT12" s="83">
        <f t="shared" ca="1" si="18"/>
        <v>2</v>
      </c>
      <c r="AU12" s="83">
        <f t="shared" ca="1" si="19"/>
        <v>5</v>
      </c>
      <c r="AV12" s="83">
        <f t="shared" ca="1" si="20"/>
        <v>4</v>
      </c>
      <c r="AW12" s="37"/>
      <c r="AX12" s="56" t="s">
        <v>139</v>
      </c>
      <c r="AY12" s="41">
        <f t="shared" ca="1" si="21"/>
        <v>822</v>
      </c>
      <c r="AZ12" s="61" t="s">
        <v>133</v>
      </c>
      <c r="BA12" s="41">
        <f t="shared" ca="1" si="22"/>
        <v>254</v>
      </c>
      <c r="BB12" s="61" t="s">
        <v>134</v>
      </c>
      <c r="BC12" s="41">
        <f t="shared" ca="1" si="2"/>
        <v>568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0.71770994124213405</v>
      </c>
      <c r="BZ12" s="40">
        <f t="shared" ca="1" si="4"/>
        <v>13</v>
      </c>
      <c r="CA12" s="17"/>
      <c r="CB12" s="37">
        <v>12</v>
      </c>
      <c r="CC12" s="37">
        <v>5</v>
      </c>
      <c r="CD12" s="37">
        <v>2</v>
      </c>
      <c r="CG12" s="39">
        <f t="shared" ca="1" si="5"/>
        <v>0.92074980866989486</v>
      </c>
      <c r="CH12" s="40">
        <f t="shared" ca="1" si="6"/>
        <v>2</v>
      </c>
      <c r="CI12" s="17"/>
      <c r="CJ12" s="37">
        <v>12</v>
      </c>
      <c r="CK12" s="37">
        <v>2</v>
      </c>
      <c r="CL12" s="37">
        <v>8</v>
      </c>
      <c r="CO12" s="39">
        <f t="shared" ca="1" si="7"/>
        <v>0.79244074744797477</v>
      </c>
      <c r="CP12" s="40">
        <f t="shared" ca="1" si="0"/>
        <v>7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52" t="s">
        <v>116</v>
      </c>
      <c r="C13" s="152">
        <f ca="1">AD5</f>
        <v>8</v>
      </c>
      <c r="D13" s="152">
        <f ca="1">AE5</f>
        <v>9</v>
      </c>
      <c r="E13" s="152">
        <f ca="1">AF5</f>
        <v>5</v>
      </c>
      <c r="F13" s="8"/>
      <c r="G13" s="9"/>
      <c r="H13" s="152" t="s">
        <v>104</v>
      </c>
      <c r="I13" s="152">
        <f ca="1">AD6</f>
        <v>6</v>
      </c>
      <c r="J13" s="152">
        <f ca="1">AE6</f>
        <v>4</v>
      </c>
      <c r="K13" s="152">
        <f ca="1">AF6</f>
        <v>8</v>
      </c>
      <c r="L13" s="8"/>
      <c r="M13" s="9"/>
      <c r="N13" s="152" t="s">
        <v>104</v>
      </c>
      <c r="O13" s="152">
        <f ca="1">AD7</f>
        <v>1</v>
      </c>
      <c r="P13" s="152">
        <f ca="1">AE7</f>
        <v>5</v>
      </c>
      <c r="Q13" s="152">
        <f ca="1">AF7</f>
        <v>7</v>
      </c>
      <c r="R13" s="8"/>
      <c r="S13" s="2"/>
      <c r="T13" s="2"/>
      <c r="U13" s="2"/>
      <c r="V13" s="2"/>
      <c r="W13" s="2"/>
      <c r="X13" s="37"/>
      <c r="Y13" s="56" t="s">
        <v>140</v>
      </c>
      <c r="Z13" s="41">
        <f t="shared" ca="1" si="8"/>
        <v>5</v>
      </c>
      <c r="AA13" s="41">
        <f t="shared" ca="1" si="9"/>
        <v>1</v>
      </c>
      <c r="AB13" s="41">
        <f t="shared" ca="1" si="9"/>
        <v>0</v>
      </c>
      <c r="AC13" s="37"/>
      <c r="AD13" s="41">
        <f t="shared" ca="1" si="10"/>
        <v>3</v>
      </c>
      <c r="AE13" s="41">
        <f t="shared" ca="1" si="11"/>
        <v>5</v>
      </c>
      <c r="AF13" s="41">
        <f t="shared" ca="1" si="12"/>
        <v>7</v>
      </c>
      <c r="AG13" s="37"/>
      <c r="AH13" s="56" t="s">
        <v>141</v>
      </c>
      <c r="AI13" s="41">
        <f t="shared" ca="1" si="13"/>
        <v>510</v>
      </c>
      <c r="AJ13" s="61" t="s">
        <v>104</v>
      </c>
      <c r="AK13" s="41">
        <f t="shared" ca="1" si="14"/>
        <v>357</v>
      </c>
      <c r="AL13" s="61" t="s">
        <v>107</v>
      </c>
      <c r="AM13" s="41">
        <f t="shared" ca="1" si="1"/>
        <v>153</v>
      </c>
      <c r="AN13" s="37"/>
      <c r="AO13" s="56" t="s">
        <v>142</v>
      </c>
      <c r="AP13" s="83">
        <f t="shared" ca="1" si="15"/>
        <v>5</v>
      </c>
      <c r="AQ13" s="83">
        <f t="shared" ca="1" si="16"/>
        <v>1</v>
      </c>
      <c r="AR13" s="83">
        <f t="shared" ca="1" si="17"/>
        <v>0</v>
      </c>
      <c r="AS13" s="37"/>
      <c r="AT13" s="83">
        <f t="shared" ca="1" si="18"/>
        <v>3</v>
      </c>
      <c r="AU13" s="83">
        <f t="shared" ca="1" si="19"/>
        <v>5</v>
      </c>
      <c r="AV13" s="83">
        <f t="shared" ca="1" si="20"/>
        <v>7</v>
      </c>
      <c r="AW13" s="37"/>
      <c r="AX13" s="56" t="s">
        <v>141</v>
      </c>
      <c r="AY13" s="41">
        <f t="shared" ca="1" si="21"/>
        <v>510</v>
      </c>
      <c r="AZ13" s="61" t="s">
        <v>20</v>
      </c>
      <c r="BA13" s="41">
        <f t="shared" ca="1" si="22"/>
        <v>357</v>
      </c>
      <c r="BB13" s="61" t="s">
        <v>107</v>
      </c>
      <c r="BC13" s="41">
        <f t="shared" ca="1" si="2"/>
        <v>153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>
        <f t="shared" ca="1" si="3"/>
        <v>5.6468882091488148E-2</v>
      </c>
      <c r="BZ13" s="40">
        <f t="shared" ca="1" si="4"/>
        <v>43</v>
      </c>
      <c r="CA13" s="17"/>
      <c r="CB13" s="37">
        <v>13</v>
      </c>
      <c r="CC13" s="37">
        <v>5</v>
      </c>
      <c r="CD13" s="37">
        <v>3</v>
      </c>
      <c r="CG13" s="39">
        <f t="shared" ca="1" si="5"/>
        <v>0.80140909758735834</v>
      </c>
      <c r="CH13" s="40">
        <f t="shared" ca="1" si="6"/>
        <v>7</v>
      </c>
      <c r="CI13" s="17"/>
      <c r="CJ13" s="37">
        <v>13</v>
      </c>
      <c r="CK13" s="37">
        <v>2</v>
      </c>
      <c r="CL13" s="37">
        <v>9</v>
      </c>
      <c r="CO13" s="39">
        <f t="shared" ca="1" si="7"/>
        <v>0.26518312289233981</v>
      </c>
      <c r="CP13" s="40">
        <f t="shared" ca="1" si="0"/>
        <v>34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53"/>
      <c r="C14" s="153"/>
      <c r="D14" s="155"/>
      <c r="E14" s="155"/>
      <c r="F14" s="8"/>
      <c r="G14" s="9"/>
      <c r="H14" s="153"/>
      <c r="I14" s="153"/>
      <c r="J14" s="155"/>
      <c r="K14" s="155"/>
      <c r="L14" s="8"/>
      <c r="M14" s="9"/>
      <c r="N14" s="153"/>
      <c r="O14" s="153"/>
      <c r="P14" s="155"/>
      <c r="Q14" s="155"/>
      <c r="R14" s="8"/>
      <c r="S14" s="2"/>
      <c r="T14" s="2"/>
      <c r="U14" s="2"/>
      <c r="V14" s="2"/>
      <c r="W14" s="2"/>
      <c r="X14" s="37"/>
      <c r="Y14" s="37"/>
      <c r="Z14" s="145" t="s">
        <v>56</v>
      </c>
      <c r="AA14" s="145" t="s">
        <v>143</v>
      </c>
      <c r="AB14" s="145" t="s">
        <v>144</v>
      </c>
      <c r="AC14" s="145" t="s">
        <v>145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>
        <f t="shared" ca="1" si="3"/>
        <v>0.45013877262756219</v>
      </c>
      <c r="BZ14" s="40">
        <f t="shared" ca="1" si="4"/>
        <v>28</v>
      </c>
      <c r="CA14" s="17"/>
      <c r="CB14" s="37">
        <v>14</v>
      </c>
      <c r="CC14" s="37">
        <v>5</v>
      </c>
      <c r="CD14" s="37">
        <v>4</v>
      </c>
      <c r="CG14" s="39">
        <f t="shared" ca="1" si="5"/>
        <v>0.41461847049120326</v>
      </c>
      <c r="CH14" s="40">
        <f t="shared" ca="1" si="6"/>
        <v>26</v>
      </c>
      <c r="CI14" s="17"/>
      <c r="CJ14" s="37">
        <v>14</v>
      </c>
      <c r="CK14" s="36">
        <v>3</v>
      </c>
      <c r="CL14" s="37">
        <v>4</v>
      </c>
      <c r="CO14" s="39">
        <f t="shared" ca="1" si="7"/>
        <v>0.37826005809210972</v>
      </c>
      <c r="CP14" s="40">
        <f t="shared" ca="1" si="0"/>
        <v>28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>
        <f t="shared" ca="1" si="3"/>
        <v>8.1460802191646753E-2</v>
      </c>
      <c r="BZ15" s="40">
        <f t="shared" ca="1" si="4"/>
        <v>41</v>
      </c>
      <c r="CA15" s="17"/>
      <c r="CB15" s="37">
        <v>15</v>
      </c>
      <c r="CC15" s="37">
        <v>5</v>
      </c>
      <c r="CD15" s="37">
        <v>5</v>
      </c>
      <c r="CG15" s="39">
        <f t="shared" ca="1" si="5"/>
        <v>0.25683577805187086</v>
      </c>
      <c r="CH15" s="40">
        <f t="shared" ca="1" si="6"/>
        <v>30</v>
      </c>
      <c r="CI15" s="17"/>
      <c r="CJ15" s="37">
        <v>15</v>
      </c>
      <c r="CK15" s="36">
        <v>3</v>
      </c>
      <c r="CL15" s="37">
        <v>5</v>
      </c>
      <c r="CO15" s="39">
        <f t="shared" ca="1" si="7"/>
        <v>0.23255051727209008</v>
      </c>
      <c r="CP15" s="40">
        <f t="shared" ca="1" si="0"/>
        <v>37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103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>
        <f t="shared" ca="1" si="3"/>
        <v>0.98623272602479495</v>
      </c>
      <c r="BZ16" s="40">
        <f t="shared" ca="1" si="4"/>
        <v>2</v>
      </c>
      <c r="CA16" s="17"/>
      <c r="CB16" s="37">
        <v>16</v>
      </c>
      <c r="CC16" s="37">
        <v>6</v>
      </c>
      <c r="CD16" s="37">
        <v>1</v>
      </c>
      <c r="CG16" s="39">
        <f t="shared" ca="1" si="5"/>
        <v>0.72521485156013676</v>
      </c>
      <c r="CH16" s="40">
        <f t="shared" ca="1" si="6"/>
        <v>11</v>
      </c>
      <c r="CI16" s="17"/>
      <c r="CJ16" s="37">
        <v>16</v>
      </c>
      <c r="CK16" s="36">
        <v>3</v>
      </c>
      <c r="CL16" s="37">
        <v>6</v>
      </c>
      <c r="CO16" s="39">
        <f t="shared" ca="1" si="7"/>
        <v>0.59040469950078911</v>
      </c>
      <c r="CP16" s="40">
        <f t="shared" ca="1" si="0"/>
        <v>18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126</v>
      </c>
      <c r="B17" s="7"/>
      <c r="C17" s="148"/>
      <c r="D17" s="148"/>
      <c r="E17" s="148"/>
      <c r="F17" s="8"/>
      <c r="G17" s="6" t="s">
        <v>146</v>
      </c>
      <c r="H17" s="7"/>
      <c r="I17" s="148"/>
      <c r="J17" s="148"/>
      <c r="K17" s="148"/>
      <c r="L17" s="8"/>
      <c r="M17" s="6" t="s">
        <v>147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109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>
        <f t="shared" ca="1" si="3"/>
        <v>0.47611484662510706</v>
      </c>
      <c r="BZ17" s="40">
        <f t="shared" ca="1" si="4"/>
        <v>27</v>
      </c>
      <c r="CA17" s="17"/>
      <c r="CB17" s="37">
        <v>17</v>
      </c>
      <c r="CC17" s="37">
        <v>6</v>
      </c>
      <c r="CD17" s="37">
        <v>2</v>
      </c>
      <c r="CG17" s="39">
        <f t="shared" ca="1" si="5"/>
        <v>0.89181584261271996</v>
      </c>
      <c r="CH17" s="40">
        <f t="shared" ca="1" si="6"/>
        <v>5</v>
      </c>
      <c r="CI17" s="17"/>
      <c r="CJ17" s="37">
        <v>17</v>
      </c>
      <c r="CK17" s="36">
        <v>3</v>
      </c>
      <c r="CL17" s="37">
        <v>7</v>
      </c>
      <c r="CO17" s="39">
        <f t="shared" ca="1" si="7"/>
        <v>0.94298864479818056</v>
      </c>
      <c r="CP17" s="40">
        <f t="shared" ca="1" si="0"/>
        <v>1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51"/>
      <c r="C18" s="154">
        <f ca="1">Z8</f>
        <v>3</v>
      </c>
      <c r="D18" s="154">
        <f ca="1">AA8</f>
        <v>2</v>
      </c>
      <c r="E18" s="154">
        <f ca="1">AB8</f>
        <v>4</v>
      </c>
      <c r="F18" s="8"/>
      <c r="G18" s="9"/>
      <c r="H18" s="151"/>
      <c r="I18" s="154">
        <f ca="1">Z9</f>
        <v>4</v>
      </c>
      <c r="J18" s="154">
        <f ca="1">AA9</f>
        <v>3</v>
      </c>
      <c r="K18" s="154">
        <f ca="1">AB9</f>
        <v>8</v>
      </c>
      <c r="L18" s="8"/>
      <c r="M18" s="9"/>
      <c r="N18" s="151"/>
      <c r="O18" s="154">
        <f ca="1">Z10</f>
        <v>3</v>
      </c>
      <c r="P18" s="154">
        <f ca="1">AA10</f>
        <v>5</v>
      </c>
      <c r="Q18" s="154">
        <f ca="1">AB10</f>
        <v>3</v>
      </c>
      <c r="R18" s="8"/>
      <c r="S18" s="2"/>
      <c r="T18" s="2"/>
      <c r="U18" s="2"/>
      <c r="V18" s="2"/>
      <c r="W18" s="2"/>
      <c r="X18" s="37"/>
      <c r="Y18" s="56" t="s">
        <v>4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>
        <f t="shared" ca="1" si="3"/>
        <v>0.41574808130170637</v>
      </c>
      <c r="BZ18" s="40">
        <f t="shared" ca="1" si="4"/>
        <v>31</v>
      </c>
      <c r="CA18" s="17"/>
      <c r="CB18" s="37">
        <v>18</v>
      </c>
      <c r="CC18" s="37">
        <v>6</v>
      </c>
      <c r="CD18" s="37">
        <v>3</v>
      </c>
      <c r="CG18" s="39">
        <f t="shared" ca="1" si="5"/>
        <v>0.77812948291529882</v>
      </c>
      <c r="CH18" s="40">
        <f t="shared" ca="1" si="6"/>
        <v>8</v>
      </c>
      <c r="CI18" s="17"/>
      <c r="CJ18" s="37">
        <v>18</v>
      </c>
      <c r="CK18" s="36">
        <v>3</v>
      </c>
      <c r="CL18" s="37">
        <v>8</v>
      </c>
      <c r="CO18" s="39">
        <f t="shared" ca="1" si="7"/>
        <v>0.15506062322688574</v>
      </c>
      <c r="CP18" s="40">
        <f t="shared" ca="1" si="0"/>
        <v>39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52" t="s">
        <v>148</v>
      </c>
      <c r="C19" s="152">
        <f ca="1">AD8</f>
        <v>2</v>
      </c>
      <c r="D19" s="152">
        <f ca="1">AE8</f>
        <v>6</v>
      </c>
      <c r="E19" s="152">
        <f ca="1">AF8</f>
        <v>7</v>
      </c>
      <c r="F19" s="8"/>
      <c r="G19" s="9"/>
      <c r="H19" s="152" t="s">
        <v>148</v>
      </c>
      <c r="I19" s="152">
        <f ca="1">AD9</f>
        <v>1</v>
      </c>
      <c r="J19" s="152">
        <f ca="1">AE9</f>
        <v>7</v>
      </c>
      <c r="K19" s="152">
        <f ca="1">AF9</f>
        <v>9</v>
      </c>
      <c r="L19" s="8"/>
      <c r="M19" s="9"/>
      <c r="N19" s="152" t="s">
        <v>20</v>
      </c>
      <c r="O19" s="152">
        <f ca="1">AD10</f>
        <v>1</v>
      </c>
      <c r="P19" s="152">
        <f ca="1">AE10</f>
        <v>9</v>
      </c>
      <c r="Q19" s="152">
        <f ca="1">AF10</f>
        <v>7</v>
      </c>
      <c r="R19" s="8"/>
      <c r="S19" s="2"/>
      <c r="T19" s="2"/>
      <c r="U19" s="2"/>
      <c r="V19" s="2"/>
      <c r="W19" s="2"/>
      <c r="X19" s="37"/>
      <c r="Y19" s="56" t="s">
        <v>7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>
        <f t="shared" ca="1" si="3"/>
        <v>0.57555069159164063</v>
      </c>
      <c r="BZ19" s="40">
        <f t="shared" ca="1" si="4"/>
        <v>22</v>
      </c>
      <c r="CA19" s="17"/>
      <c r="CB19" s="37">
        <v>19</v>
      </c>
      <c r="CC19" s="37">
        <v>6</v>
      </c>
      <c r="CD19" s="37">
        <v>4</v>
      </c>
      <c r="CG19" s="39">
        <f t="shared" ca="1" si="5"/>
        <v>0.23151374328080554</v>
      </c>
      <c r="CH19" s="40">
        <f t="shared" ca="1" si="6"/>
        <v>31</v>
      </c>
      <c r="CI19" s="17"/>
      <c r="CJ19" s="37">
        <v>19</v>
      </c>
      <c r="CK19" s="36">
        <v>3</v>
      </c>
      <c r="CL19" s="37">
        <v>9</v>
      </c>
      <c r="CO19" s="39">
        <f t="shared" ca="1" si="7"/>
        <v>0.54624795437382578</v>
      </c>
      <c r="CP19" s="40">
        <f t="shared" ca="1" si="0"/>
        <v>20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>
        <f t="shared" ca="1" si="3"/>
        <v>0.81376863057746995</v>
      </c>
      <c r="BZ20" s="40">
        <f t="shared" ca="1" si="4"/>
        <v>10</v>
      </c>
      <c r="CA20" s="17"/>
      <c r="CB20" s="37">
        <v>20</v>
      </c>
      <c r="CC20" s="37">
        <v>6</v>
      </c>
      <c r="CD20" s="37">
        <v>5</v>
      </c>
      <c r="CG20" s="39">
        <f t="shared" ca="1" si="5"/>
        <v>0.36941324565931122</v>
      </c>
      <c r="CH20" s="40">
        <f t="shared" ca="1" si="6"/>
        <v>27</v>
      </c>
      <c r="CI20" s="17"/>
      <c r="CJ20" s="37">
        <v>20</v>
      </c>
      <c r="CK20" s="37">
        <v>4</v>
      </c>
      <c r="CL20" s="37">
        <v>5</v>
      </c>
      <c r="CO20" s="39">
        <f t="shared" ca="1" si="7"/>
        <v>0.38161869726866615</v>
      </c>
      <c r="CP20" s="40">
        <f t="shared" ca="1" si="0"/>
        <v>27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>
        <f t="shared" ca="1" si="3"/>
        <v>0.47918916189159355</v>
      </c>
      <c r="BZ21" s="40">
        <f t="shared" ca="1" si="4"/>
        <v>25</v>
      </c>
      <c r="CA21" s="17"/>
      <c r="CB21" s="37">
        <v>21</v>
      </c>
      <c r="CC21" s="37">
        <v>6</v>
      </c>
      <c r="CD21" s="37">
        <v>6</v>
      </c>
      <c r="CG21" s="39">
        <f t="shared" ca="1" si="5"/>
        <v>0.48245207563787373</v>
      </c>
      <c r="CH21" s="40">
        <f t="shared" ca="1" si="6"/>
        <v>24</v>
      </c>
      <c r="CI21" s="17"/>
      <c r="CJ21" s="37">
        <v>21</v>
      </c>
      <c r="CK21" s="37">
        <v>4</v>
      </c>
      <c r="CL21" s="37">
        <v>6</v>
      </c>
      <c r="CO21" s="39">
        <f t="shared" ca="1" si="7"/>
        <v>0.76182145486015451</v>
      </c>
      <c r="CP21" s="40">
        <f t="shared" ca="1" si="0"/>
        <v>10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8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>
        <f t="shared" ca="1" si="3"/>
        <v>0.30859186400839256</v>
      </c>
      <c r="BZ22" s="40">
        <f t="shared" ca="1" si="4"/>
        <v>32</v>
      </c>
      <c r="CA22" s="17"/>
      <c r="CB22" s="37">
        <v>22</v>
      </c>
      <c r="CC22" s="37">
        <v>7</v>
      </c>
      <c r="CD22" s="37">
        <v>1</v>
      </c>
      <c r="CG22" s="39">
        <f t="shared" ca="1" si="5"/>
        <v>0.70129278771696157</v>
      </c>
      <c r="CH22" s="40">
        <f t="shared" ca="1" si="6"/>
        <v>12</v>
      </c>
      <c r="CI22" s="17"/>
      <c r="CJ22" s="37">
        <v>22</v>
      </c>
      <c r="CK22" s="36">
        <v>4</v>
      </c>
      <c r="CL22" s="37">
        <v>7</v>
      </c>
      <c r="CO22" s="39">
        <f t="shared" ca="1" si="7"/>
        <v>0.46489416629883795</v>
      </c>
      <c r="CP22" s="40">
        <f t="shared" ca="1" si="0"/>
        <v>23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149</v>
      </c>
      <c r="B23" s="7"/>
      <c r="C23" s="148"/>
      <c r="D23" s="148"/>
      <c r="E23" s="148"/>
      <c r="F23" s="8"/>
      <c r="G23" s="6" t="s">
        <v>12</v>
      </c>
      <c r="H23" s="7"/>
      <c r="I23" s="148"/>
      <c r="J23" s="148"/>
      <c r="K23" s="148"/>
      <c r="L23" s="8"/>
      <c r="M23" s="6" t="s">
        <v>150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9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>
        <f t="shared" ca="1" si="3"/>
        <v>8.0086910347543783E-2</v>
      </c>
      <c r="BZ23" s="40">
        <f t="shared" ca="1" si="4"/>
        <v>42</v>
      </c>
      <c r="CA23" s="17"/>
      <c r="CB23" s="37">
        <v>23</v>
      </c>
      <c r="CC23" s="37">
        <v>7</v>
      </c>
      <c r="CD23" s="37">
        <v>2</v>
      </c>
      <c r="CG23" s="39">
        <f t="shared" ca="1" si="5"/>
        <v>0.67777248730900908</v>
      </c>
      <c r="CH23" s="40">
        <f t="shared" ca="1" si="6"/>
        <v>13</v>
      </c>
      <c r="CI23" s="17"/>
      <c r="CJ23" s="37">
        <v>23</v>
      </c>
      <c r="CK23" s="36">
        <v>4</v>
      </c>
      <c r="CL23" s="37">
        <v>8</v>
      </c>
      <c r="CO23" s="39">
        <f t="shared" ca="1" si="7"/>
        <v>0.50670311344831998</v>
      </c>
      <c r="CP23" s="40">
        <f t="shared" ca="1" si="0"/>
        <v>22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51"/>
      <c r="C24" s="154">
        <f ca="1">Z11</f>
        <v>9</v>
      </c>
      <c r="D24" s="154">
        <f ca="1">AA11</f>
        <v>4</v>
      </c>
      <c r="E24" s="154">
        <f ca="1">AB11</f>
        <v>1</v>
      </c>
      <c r="F24" s="8"/>
      <c r="G24" s="9"/>
      <c r="H24" s="151"/>
      <c r="I24" s="154">
        <f ca="1">Z12</f>
        <v>8</v>
      </c>
      <c r="J24" s="154">
        <f ca="1">AA12</f>
        <v>2</v>
      </c>
      <c r="K24" s="154">
        <f ca="1">AB12</f>
        <v>2</v>
      </c>
      <c r="L24" s="8"/>
      <c r="M24" s="9"/>
      <c r="N24" s="151"/>
      <c r="O24" s="154">
        <f ca="1">Z13</f>
        <v>5</v>
      </c>
      <c r="P24" s="154">
        <f ca="1">AA13</f>
        <v>1</v>
      </c>
      <c r="Q24" s="154">
        <f ca="1">AB13</f>
        <v>0</v>
      </c>
      <c r="R24" s="8"/>
      <c r="S24" s="2"/>
      <c r="T24" s="2"/>
      <c r="U24" s="2"/>
      <c r="V24" s="2"/>
      <c r="W24" s="2"/>
      <c r="X24" s="37"/>
      <c r="Y24" s="56" t="s">
        <v>10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>
        <f t="shared" ca="1" si="3"/>
        <v>0.84899016400289773</v>
      </c>
      <c r="BZ24" s="40">
        <f t="shared" ca="1" si="4"/>
        <v>6</v>
      </c>
      <c r="CA24" s="17"/>
      <c r="CB24" s="37">
        <v>24</v>
      </c>
      <c r="CC24" s="37">
        <v>7</v>
      </c>
      <c r="CD24" s="37">
        <v>3</v>
      </c>
      <c r="CG24" s="39">
        <f t="shared" ca="1" si="5"/>
        <v>0.14513690608627161</v>
      </c>
      <c r="CH24" s="40">
        <f t="shared" ca="1" si="6"/>
        <v>33</v>
      </c>
      <c r="CI24" s="17"/>
      <c r="CJ24" s="37">
        <v>24</v>
      </c>
      <c r="CK24" s="36">
        <v>4</v>
      </c>
      <c r="CL24" s="37">
        <v>9</v>
      </c>
      <c r="CO24" s="39">
        <f t="shared" ca="1" si="7"/>
        <v>0.18764257118386241</v>
      </c>
      <c r="CP24" s="40">
        <f t="shared" ca="1" si="0"/>
        <v>38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52" t="s">
        <v>20</v>
      </c>
      <c r="C25" s="152">
        <f ca="1">AD11</f>
        <v>4</v>
      </c>
      <c r="D25" s="152">
        <f ca="1">AE11</f>
        <v>5</v>
      </c>
      <c r="E25" s="152">
        <f ca="1">AF11</f>
        <v>7</v>
      </c>
      <c r="F25" s="8"/>
      <c r="G25" s="9"/>
      <c r="H25" s="152" t="s">
        <v>20</v>
      </c>
      <c r="I25" s="152">
        <f ca="1">AD12</f>
        <v>2</v>
      </c>
      <c r="J25" s="152">
        <f ca="1">AE12</f>
        <v>5</v>
      </c>
      <c r="K25" s="152">
        <f ca="1">AF12</f>
        <v>4</v>
      </c>
      <c r="L25" s="8"/>
      <c r="M25" s="9"/>
      <c r="N25" s="152" t="s">
        <v>20</v>
      </c>
      <c r="O25" s="152">
        <f ca="1">AD13</f>
        <v>3</v>
      </c>
      <c r="P25" s="152">
        <f ca="1">AE13</f>
        <v>5</v>
      </c>
      <c r="Q25" s="152">
        <f ca="1">AF13</f>
        <v>7</v>
      </c>
      <c r="R25" s="8"/>
      <c r="S25" s="2"/>
      <c r="T25" s="2"/>
      <c r="U25" s="2"/>
      <c r="V25" s="2"/>
      <c r="W25" s="2"/>
      <c r="X25" s="37"/>
      <c r="Y25" s="56" t="s">
        <v>149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>
        <f t="shared" ca="1" si="3"/>
        <v>0.27612642059755277</v>
      </c>
      <c r="BZ25" s="40">
        <f t="shared" ca="1" si="4"/>
        <v>35</v>
      </c>
      <c r="CA25" s="17"/>
      <c r="CB25" s="37">
        <v>25</v>
      </c>
      <c r="CC25" s="37">
        <v>7</v>
      </c>
      <c r="CD25" s="37">
        <v>4</v>
      </c>
      <c r="CG25" s="39">
        <f t="shared" ca="1" si="5"/>
        <v>0.89458644490279327</v>
      </c>
      <c r="CH25" s="40">
        <f t="shared" ca="1" si="6"/>
        <v>4</v>
      </c>
      <c r="CI25" s="17"/>
      <c r="CJ25" s="37">
        <v>25</v>
      </c>
      <c r="CK25" s="36">
        <v>5</v>
      </c>
      <c r="CL25" s="37">
        <v>6</v>
      </c>
      <c r="CO25" s="39">
        <f t="shared" ca="1" si="7"/>
        <v>0.81988473977545284</v>
      </c>
      <c r="CP25" s="40">
        <f t="shared" ca="1" si="0"/>
        <v>5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151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>
        <f t="shared" ca="1" si="3"/>
        <v>0.14767852161918082</v>
      </c>
      <c r="BZ26" s="40">
        <f t="shared" ca="1" si="4"/>
        <v>37</v>
      </c>
      <c r="CA26" s="17"/>
      <c r="CB26" s="37">
        <v>26</v>
      </c>
      <c r="CC26" s="37">
        <v>7</v>
      </c>
      <c r="CD26" s="37">
        <v>5</v>
      </c>
      <c r="CG26" s="39">
        <f t="shared" ca="1" si="5"/>
        <v>0.21135365448881605</v>
      </c>
      <c r="CH26" s="40">
        <f t="shared" ca="1" si="6"/>
        <v>32</v>
      </c>
      <c r="CI26" s="17"/>
      <c r="CJ26" s="37">
        <v>26</v>
      </c>
      <c r="CK26" s="36">
        <v>5</v>
      </c>
      <c r="CL26" s="37">
        <v>7</v>
      </c>
      <c r="CO26" s="39">
        <f t="shared" ca="1" si="7"/>
        <v>0.78594666121758239</v>
      </c>
      <c r="CP26" s="40">
        <f t="shared" ca="1" si="0"/>
        <v>8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150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>
        <f t="shared" ca="1" si="3"/>
        <v>0.6912640475125007</v>
      </c>
      <c r="BZ27" s="40">
        <f t="shared" ca="1" si="4"/>
        <v>16</v>
      </c>
      <c r="CA27" s="17"/>
      <c r="CB27" s="37">
        <v>27</v>
      </c>
      <c r="CC27" s="37">
        <v>7</v>
      </c>
      <c r="CD27" s="37">
        <v>6</v>
      </c>
      <c r="CG27" s="39">
        <f t="shared" ca="1" si="5"/>
        <v>0.82790575404587685</v>
      </c>
      <c r="CH27" s="40">
        <f t="shared" ca="1" si="6"/>
        <v>6</v>
      </c>
      <c r="CI27" s="17"/>
      <c r="CJ27" s="37">
        <v>27</v>
      </c>
      <c r="CK27" s="36">
        <v>5</v>
      </c>
      <c r="CL27" s="37">
        <v>8</v>
      </c>
      <c r="CO27" s="39">
        <f t="shared" ca="1" si="7"/>
        <v>0.10264916059251106</v>
      </c>
      <c r="CP27" s="40">
        <f t="shared" ca="1" si="0"/>
        <v>40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63" t="str">
        <f>A1</f>
        <v>ひき算筆算３けた－３けたノーマル 一位・十位くり下がり</v>
      </c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5">
        <f>Q1</f>
        <v>1</v>
      </c>
      <c r="R28" s="165"/>
      <c r="S28" s="156"/>
      <c r="T28" s="156"/>
      <c r="U28" s="156"/>
      <c r="V28" s="156"/>
      <c r="W28" s="156"/>
      <c r="X28" s="37"/>
      <c r="Y28" s="37"/>
      <c r="Z28" s="37" t="str">
        <f t="shared" ref="Z28:AB40" si="23">Z1</f>
        <v>被減数修正</v>
      </c>
      <c r="AA28" s="37"/>
      <c r="AB28" s="37"/>
      <c r="AC28" s="37"/>
      <c r="AD28" s="37" t="str">
        <f t="shared" ref="AD28:AF40" si="24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>
        <f t="shared" ca="1" si="3"/>
        <v>0.72302569244085291</v>
      </c>
      <c r="BZ28" s="40">
        <f t="shared" ca="1" si="4"/>
        <v>12</v>
      </c>
      <c r="CA28" s="17"/>
      <c r="CB28" s="37">
        <v>28</v>
      </c>
      <c r="CC28" s="37">
        <v>7</v>
      </c>
      <c r="CD28" s="37">
        <v>7</v>
      </c>
      <c r="CG28" s="39">
        <f t="shared" ca="1" si="5"/>
        <v>0.46458066189084091</v>
      </c>
      <c r="CH28" s="40">
        <f t="shared" ca="1" si="6"/>
        <v>25</v>
      </c>
      <c r="CI28" s="17"/>
      <c r="CJ28" s="37">
        <v>28</v>
      </c>
      <c r="CK28" s="36">
        <v>5</v>
      </c>
      <c r="CL28" s="37">
        <v>9</v>
      </c>
      <c r="CO28" s="39">
        <f t="shared" ca="1" si="7"/>
        <v>0.30705289893422538</v>
      </c>
      <c r="CP28" s="40">
        <f t="shared" ca="1" si="0"/>
        <v>32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57" t="str">
        <f>B2</f>
        <v>　　月　　日</v>
      </c>
      <c r="C29" s="158"/>
      <c r="D29" s="158"/>
      <c r="E29" s="159"/>
      <c r="F29" s="157" t="str">
        <f>F2</f>
        <v>名前</v>
      </c>
      <c r="G29" s="158"/>
      <c r="H29" s="158"/>
      <c r="I29" s="157"/>
      <c r="J29" s="158"/>
      <c r="K29" s="158"/>
      <c r="L29" s="158"/>
      <c r="M29" s="158"/>
      <c r="N29" s="158"/>
      <c r="O29" s="158"/>
      <c r="P29" s="158"/>
      <c r="Q29" s="159"/>
      <c r="R29" s="44"/>
      <c r="S29" s="17"/>
      <c r="V29" s="17"/>
      <c r="W29" s="17"/>
      <c r="X29" s="37"/>
      <c r="Y29" s="37" t="str">
        <f t="shared" ref="Y29:Y40" si="25">Y2</f>
        <v>①</v>
      </c>
      <c r="Z29" s="41">
        <f t="shared" ca="1" si="23"/>
        <v>7</v>
      </c>
      <c r="AA29" s="41">
        <f t="shared" ca="1" si="23"/>
        <v>3</v>
      </c>
      <c r="AB29" s="41">
        <f t="shared" ca="1" si="23"/>
        <v>0</v>
      </c>
      <c r="AC29" s="37"/>
      <c r="AD29" s="41">
        <f t="shared" ca="1" si="24"/>
        <v>2</v>
      </c>
      <c r="AE29" s="41">
        <f t="shared" ca="1" si="24"/>
        <v>4</v>
      </c>
      <c r="AF29" s="41">
        <f t="shared" ca="1" si="24"/>
        <v>3</v>
      </c>
      <c r="AG29" s="37"/>
      <c r="AH29" s="42" t="str">
        <f t="shared" ref="AH29:AM40" si="26">AH2</f>
        <v>①</v>
      </c>
      <c r="AI29" s="41">
        <f t="shared" ca="1" si="26"/>
        <v>730</v>
      </c>
      <c r="AJ29" s="37" t="str">
        <f t="shared" si="26"/>
        <v>－</v>
      </c>
      <c r="AK29" s="41">
        <f t="shared" ca="1" si="26"/>
        <v>243</v>
      </c>
      <c r="AL29" s="37" t="str">
        <f t="shared" si="26"/>
        <v>＝</v>
      </c>
      <c r="AM29" s="41">
        <f t="shared" ca="1" si="26"/>
        <v>487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>
        <f t="shared" ca="1" si="3"/>
        <v>0.61329788163522314</v>
      </c>
      <c r="BZ29" s="40">
        <f t="shared" ca="1" si="4"/>
        <v>19</v>
      </c>
      <c r="CA29" s="17"/>
      <c r="CB29" s="37">
        <v>29</v>
      </c>
      <c r="CC29" s="36">
        <v>8</v>
      </c>
      <c r="CD29" s="37">
        <v>1</v>
      </c>
      <c r="CG29" s="39">
        <f t="shared" ca="1" si="5"/>
        <v>0.27536630875683266</v>
      </c>
      <c r="CH29" s="40">
        <f t="shared" ca="1" si="6"/>
        <v>29</v>
      </c>
      <c r="CI29" s="17"/>
      <c r="CJ29" s="37">
        <v>29</v>
      </c>
      <c r="CK29" s="36">
        <v>6</v>
      </c>
      <c r="CL29" s="37">
        <v>7</v>
      </c>
      <c r="CO29" s="39">
        <f t="shared" ca="1" si="7"/>
        <v>0.63644679828535544</v>
      </c>
      <c r="CP29" s="40">
        <f t="shared" ca="1" si="0"/>
        <v>15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5"/>
        <v>②</v>
      </c>
      <c r="Z30" s="41">
        <f t="shared" ca="1" si="23"/>
        <v>6</v>
      </c>
      <c r="AA30" s="41">
        <f t="shared" ca="1" si="23"/>
        <v>8</v>
      </c>
      <c r="AB30" s="41">
        <f t="shared" ca="1" si="23"/>
        <v>0</v>
      </c>
      <c r="AC30" s="37"/>
      <c r="AD30" s="41">
        <f t="shared" ca="1" si="24"/>
        <v>5</v>
      </c>
      <c r="AE30" s="41">
        <f t="shared" ca="1" si="24"/>
        <v>9</v>
      </c>
      <c r="AF30" s="41">
        <f t="shared" ca="1" si="24"/>
        <v>6</v>
      </c>
      <c r="AG30" s="37"/>
      <c r="AH30" s="42" t="str">
        <f t="shared" si="26"/>
        <v>②</v>
      </c>
      <c r="AI30" s="41">
        <f t="shared" ca="1" si="26"/>
        <v>680</v>
      </c>
      <c r="AJ30" s="37" t="str">
        <f t="shared" si="26"/>
        <v>－</v>
      </c>
      <c r="AK30" s="41">
        <f t="shared" ca="1" si="26"/>
        <v>596</v>
      </c>
      <c r="AL30" s="37" t="str">
        <f t="shared" si="26"/>
        <v>＝</v>
      </c>
      <c r="AM30" s="41">
        <f t="shared" ca="1" si="26"/>
        <v>84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>
        <f t="shared" ca="1" si="3"/>
        <v>0.4306850804678003</v>
      </c>
      <c r="BZ30" s="40">
        <f t="shared" ca="1" si="4"/>
        <v>29</v>
      </c>
      <c r="CA30" s="17"/>
      <c r="CB30" s="37">
        <v>30</v>
      </c>
      <c r="CC30" s="36">
        <v>8</v>
      </c>
      <c r="CD30" s="37">
        <v>2</v>
      </c>
      <c r="CG30" s="39">
        <f t="shared" ca="1" si="5"/>
        <v>0.62475008781301355</v>
      </c>
      <c r="CH30" s="40">
        <f t="shared" ca="1" si="6"/>
        <v>18</v>
      </c>
      <c r="CI30" s="17"/>
      <c r="CJ30" s="37">
        <v>30</v>
      </c>
      <c r="CK30" s="36">
        <v>6</v>
      </c>
      <c r="CL30" s="37">
        <v>8</v>
      </c>
      <c r="CO30" s="39">
        <f t="shared" ca="1" si="7"/>
        <v>9.0489144045239556E-2</v>
      </c>
      <c r="CP30" s="40">
        <f t="shared" ca="1" si="0"/>
        <v>41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>
        <f ca="1">IF($AT43="","",VLOOKUP($AT43,$BT$43:$BU$53,2,FALSE))</f>
        <v>10</v>
      </c>
      <c r="E31" s="21"/>
      <c r="F31" s="21"/>
      <c r="G31" s="23"/>
      <c r="H31" s="21"/>
      <c r="I31" s="21"/>
      <c r="J31" s="22">
        <f ca="1">IF($AT44="","",VLOOKUP($AT44,$BT$43:$BU$53,2,FALSE))</f>
        <v>10</v>
      </c>
      <c r="K31" s="21"/>
      <c r="L31" s="24"/>
      <c r="M31" s="20"/>
      <c r="N31" s="24"/>
      <c r="O31" s="21"/>
      <c r="P31" s="22">
        <f ca="1">IF($AT45="","",VLOOKUP($AT45,$BT$43:$BU$53,2,FALSE))</f>
        <v>10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5"/>
        <v>③</v>
      </c>
      <c r="Z31" s="41">
        <f t="shared" ca="1" si="23"/>
        <v>8</v>
      </c>
      <c r="AA31" s="41">
        <f t="shared" ca="1" si="23"/>
        <v>4</v>
      </c>
      <c r="AB31" s="41">
        <f t="shared" ca="1" si="23"/>
        <v>2</v>
      </c>
      <c r="AC31" s="37"/>
      <c r="AD31" s="41">
        <f t="shared" ca="1" si="24"/>
        <v>6</v>
      </c>
      <c r="AE31" s="41">
        <f t="shared" ca="1" si="24"/>
        <v>7</v>
      </c>
      <c r="AF31" s="41">
        <f t="shared" ca="1" si="24"/>
        <v>6</v>
      </c>
      <c r="AG31" s="37"/>
      <c r="AH31" s="42" t="str">
        <f t="shared" si="26"/>
        <v>③</v>
      </c>
      <c r="AI31" s="41">
        <f t="shared" ca="1" si="26"/>
        <v>842</v>
      </c>
      <c r="AJ31" s="37" t="str">
        <f t="shared" si="26"/>
        <v>－</v>
      </c>
      <c r="AK31" s="41">
        <f t="shared" ca="1" si="26"/>
        <v>676</v>
      </c>
      <c r="AL31" s="37" t="str">
        <f t="shared" si="26"/>
        <v>＝</v>
      </c>
      <c r="AM31" s="41">
        <f t="shared" ca="1" si="26"/>
        <v>166</v>
      </c>
      <c r="AN31" s="37"/>
      <c r="AO31" s="36"/>
      <c r="AP31" s="92"/>
      <c r="AQ31" s="104"/>
      <c r="AR31" s="104"/>
      <c r="AS31" s="104">
        <f ca="1">IF(AT43="","",VLOOKUP($AT43,$BT$43:$BU$53,2,FALSE))</f>
        <v>10</v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>
        <f t="shared" ca="1" si="3"/>
        <v>0.99726530521198475</v>
      </c>
      <c r="BZ31" s="40">
        <f t="shared" ca="1" si="4"/>
        <v>1</v>
      </c>
      <c r="CA31" s="17"/>
      <c r="CB31" s="37">
        <v>31</v>
      </c>
      <c r="CC31" s="36">
        <v>8</v>
      </c>
      <c r="CD31" s="37">
        <v>3</v>
      </c>
      <c r="CG31" s="39">
        <f t="shared" ca="1" si="5"/>
        <v>0.64546665927256808</v>
      </c>
      <c r="CH31" s="40">
        <f t="shared" ca="1" si="6"/>
        <v>16</v>
      </c>
      <c r="CI31" s="17"/>
      <c r="CJ31" s="37">
        <v>31</v>
      </c>
      <c r="CK31" s="36">
        <v>6</v>
      </c>
      <c r="CL31" s="37">
        <v>9</v>
      </c>
      <c r="CO31" s="39">
        <f t="shared" ca="1" si="7"/>
        <v>0.27764266173892094</v>
      </c>
      <c r="CP31" s="40">
        <f t="shared" ca="1" si="0"/>
        <v>33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>
        <f ca="1">IF($AH43="","",VLOOKUP($AH43,$BT$43:$BU$53,2,FALSE))</f>
        <v>6</v>
      </c>
      <c r="D32" s="32">
        <f ca="1">IF($BC43="","",VLOOKUP($BC43,$BT$43:$BU$53,2,FALSE))</f>
        <v>2</v>
      </c>
      <c r="E32" s="32">
        <f ca="1">IF($BN43="","",VLOOKUP($BN43,$BT$43:$BU$53,2,FALSE))</f>
        <v>10</v>
      </c>
      <c r="F32" s="8"/>
      <c r="G32" s="6" t="str">
        <f>G5</f>
        <v>②</v>
      </c>
      <c r="H32" s="7"/>
      <c r="I32" s="32">
        <f ca="1">IF($AH44="","",VLOOKUP($AH44,$BT$43:$BU$53,2,FALSE))</f>
        <v>5</v>
      </c>
      <c r="J32" s="32">
        <f ca="1">IF($BC44="","",VLOOKUP($BC44,$BT$43:$BU$53,2,FALSE))</f>
        <v>7</v>
      </c>
      <c r="K32" s="32">
        <f ca="1">IF($BN44="","",VLOOKUP($BN44,$BT$43:$BU$53,2,FALSE))</f>
        <v>10</v>
      </c>
      <c r="L32" s="8"/>
      <c r="M32" s="6" t="str">
        <f>M5</f>
        <v>③</v>
      </c>
      <c r="N32" s="26"/>
      <c r="O32" s="32">
        <f ca="1">IF($AH45="","",VLOOKUP($AH45,$BT$43:$BU$53,2,FALSE))</f>
        <v>7</v>
      </c>
      <c r="P32" s="32">
        <f ca="1">IF($BC45="","",VLOOKUP($BC45,$BT$43:$BU$53,2,FALSE))</f>
        <v>3</v>
      </c>
      <c r="Q32" s="32">
        <f ca="1">IF($BN45="","",VLOOKUP($BN45,$BT$43:$BU$53,2,FALSE))</f>
        <v>10</v>
      </c>
      <c r="R32" s="8"/>
      <c r="S32" s="2"/>
      <c r="T32" s="2"/>
      <c r="U32" s="44"/>
      <c r="V32" s="2"/>
      <c r="W32" s="2"/>
      <c r="X32" s="37"/>
      <c r="Y32" s="37" t="str">
        <f t="shared" si="25"/>
        <v>④</v>
      </c>
      <c r="Z32" s="41">
        <f t="shared" ca="1" si="23"/>
        <v>9</v>
      </c>
      <c r="AA32" s="41">
        <f t="shared" ca="1" si="23"/>
        <v>3</v>
      </c>
      <c r="AB32" s="41">
        <f t="shared" ca="1" si="23"/>
        <v>1</v>
      </c>
      <c r="AC32" s="37"/>
      <c r="AD32" s="41">
        <f t="shared" ca="1" si="24"/>
        <v>8</v>
      </c>
      <c r="AE32" s="41">
        <f t="shared" ca="1" si="24"/>
        <v>9</v>
      </c>
      <c r="AF32" s="41">
        <f t="shared" ca="1" si="24"/>
        <v>5</v>
      </c>
      <c r="AG32" s="37"/>
      <c r="AH32" s="42" t="str">
        <f t="shared" si="26"/>
        <v>④</v>
      </c>
      <c r="AI32" s="41">
        <f t="shared" ca="1" si="26"/>
        <v>931</v>
      </c>
      <c r="AJ32" s="37" t="str">
        <f t="shared" si="26"/>
        <v>－</v>
      </c>
      <c r="AK32" s="41">
        <f t="shared" ca="1" si="26"/>
        <v>895</v>
      </c>
      <c r="AL32" s="37" t="str">
        <f t="shared" si="26"/>
        <v>＝</v>
      </c>
      <c r="AM32" s="41">
        <f t="shared" ca="1" si="26"/>
        <v>36</v>
      </c>
      <c r="AN32" s="37"/>
      <c r="AO32" s="36"/>
      <c r="AP32" s="92"/>
      <c r="AQ32" s="103"/>
      <c r="AR32" s="104">
        <f ca="1">IF(AH43="","",VLOOKUP($AH43,$BT$43:$BU$53,2,FALSE))</f>
        <v>6</v>
      </c>
      <c r="AS32" s="104">
        <f ca="1">IF(BC43="","",VLOOKUP($BC43,$BT$43:$BU$53,2,FALSE))</f>
        <v>2</v>
      </c>
      <c r="AT32" s="104">
        <f ca="1">IF(BN43="","",VLOOKUP($BN43,$BT$43:$BU$53,2,FALSE))</f>
        <v>10</v>
      </c>
      <c r="AU32" s="93"/>
      <c r="AV32" s="36"/>
      <c r="AW32" s="9"/>
      <c r="AX32" s="2"/>
      <c r="AY32" s="26" t="s">
        <v>152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>
        <f t="shared" ca="1" si="3"/>
        <v>0.18542949865714398</v>
      </c>
      <c r="BZ32" s="40">
        <f t="shared" ca="1" si="4"/>
        <v>36</v>
      </c>
      <c r="CA32" s="17"/>
      <c r="CB32" s="37">
        <v>32</v>
      </c>
      <c r="CC32" s="36">
        <v>8</v>
      </c>
      <c r="CD32" s="37">
        <v>4</v>
      </c>
      <c r="CG32" s="39">
        <f t="shared" ca="1" si="5"/>
        <v>0.91226668203195604</v>
      </c>
      <c r="CH32" s="40">
        <f t="shared" ca="1" si="6"/>
        <v>3</v>
      </c>
      <c r="CI32" s="17"/>
      <c r="CJ32" s="37">
        <v>32</v>
      </c>
      <c r="CK32" s="36">
        <v>7</v>
      </c>
      <c r="CL32" s="37">
        <v>8</v>
      </c>
      <c r="CO32" s="39">
        <f t="shared" ca="1" si="7"/>
        <v>0.44796464383593226</v>
      </c>
      <c r="CP32" s="40">
        <f t="shared" ca="1" si="0"/>
        <v>25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7">C6</f>
        <v>7</v>
      </c>
      <c r="D33" s="11">
        <f t="shared" ca="1" si="27"/>
        <v>3</v>
      </c>
      <c r="E33" s="11">
        <f t="shared" ca="1" si="27"/>
        <v>0</v>
      </c>
      <c r="F33" s="8"/>
      <c r="G33" s="9"/>
      <c r="H33" s="27"/>
      <c r="I33" s="28">
        <f t="shared" ca="1" si="27"/>
        <v>6</v>
      </c>
      <c r="J33" s="11">
        <f t="shared" ca="1" si="27"/>
        <v>8</v>
      </c>
      <c r="K33" s="11">
        <f t="shared" ca="1" si="27"/>
        <v>0</v>
      </c>
      <c r="L33" s="8"/>
      <c r="M33" s="9"/>
      <c r="N33" s="27"/>
      <c r="O33" s="28">
        <f t="shared" ca="1" si="27"/>
        <v>8</v>
      </c>
      <c r="P33" s="11">
        <f t="shared" ca="1" si="27"/>
        <v>4</v>
      </c>
      <c r="Q33" s="11">
        <f t="shared" ca="1" si="27"/>
        <v>2</v>
      </c>
      <c r="R33" s="8"/>
      <c r="S33" s="2"/>
      <c r="T33" s="44"/>
      <c r="U33" s="2"/>
      <c r="V33" s="2"/>
      <c r="W33" s="2"/>
      <c r="X33" s="37"/>
      <c r="Y33" s="37" t="str">
        <f t="shared" si="25"/>
        <v>⑤</v>
      </c>
      <c r="Z33" s="41">
        <f t="shared" ca="1" si="23"/>
        <v>7</v>
      </c>
      <c r="AA33" s="41">
        <f t="shared" ca="1" si="23"/>
        <v>1</v>
      </c>
      <c r="AB33" s="41">
        <f t="shared" ca="1" si="23"/>
        <v>5</v>
      </c>
      <c r="AC33" s="37"/>
      <c r="AD33" s="41">
        <f t="shared" ca="1" si="24"/>
        <v>6</v>
      </c>
      <c r="AE33" s="41">
        <f t="shared" ca="1" si="24"/>
        <v>4</v>
      </c>
      <c r="AF33" s="41">
        <f t="shared" ca="1" si="24"/>
        <v>8</v>
      </c>
      <c r="AG33" s="37"/>
      <c r="AH33" s="42" t="str">
        <f t="shared" si="26"/>
        <v>⑤</v>
      </c>
      <c r="AI33" s="41">
        <f t="shared" ca="1" si="26"/>
        <v>715</v>
      </c>
      <c r="AJ33" s="37" t="str">
        <f t="shared" si="26"/>
        <v>－</v>
      </c>
      <c r="AK33" s="41">
        <f t="shared" ca="1" si="26"/>
        <v>648</v>
      </c>
      <c r="AL33" s="37" t="str">
        <f t="shared" si="26"/>
        <v>＝</v>
      </c>
      <c r="AM33" s="41">
        <f t="shared" ca="1" si="26"/>
        <v>67</v>
      </c>
      <c r="AN33" s="37"/>
      <c r="AO33" s="36"/>
      <c r="AP33" s="92"/>
      <c r="AQ33" s="97"/>
      <c r="AR33" s="98">
        <f t="shared" ref="AR33:AT35" ca="1" si="28">C33</f>
        <v>7</v>
      </c>
      <c r="AS33" s="99">
        <f t="shared" ca="1" si="28"/>
        <v>3</v>
      </c>
      <c r="AT33" s="99">
        <f t="shared" ca="1" si="28"/>
        <v>0</v>
      </c>
      <c r="AU33" s="93"/>
      <c r="AV33" s="36"/>
      <c r="AW33" s="9"/>
      <c r="AX33" s="2"/>
      <c r="AY33" s="26" t="s">
        <v>55</v>
      </c>
      <c r="AZ33" s="26" t="s">
        <v>153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>
        <f t="shared" ca="1" si="3"/>
        <v>0.90387263907965021</v>
      </c>
      <c r="BZ33" s="40">
        <f t="shared" ca="1" si="4"/>
        <v>3</v>
      </c>
      <c r="CA33" s="17"/>
      <c r="CB33" s="37">
        <v>33</v>
      </c>
      <c r="CC33" s="36">
        <v>8</v>
      </c>
      <c r="CD33" s="37">
        <v>5</v>
      </c>
      <c r="CG33" s="39">
        <f t="shared" ca="1" si="5"/>
        <v>0.55279786157070088</v>
      </c>
      <c r="CH33" s="40">
        <f t="shared" ca="1" si="6"/>
        <v>21</v>
      </c>
      <c r="CI33" s="17"/>
      <c r="CJ33" s="37">
        <v>33</v>
      </c>
      <c r="CK33" s="36">
        <v>7</v>
      </c>
      <c r="CL33" s="37">
        <v>9</v>
      </c>
      <c r="CO33" s="39">
        <f t="shared" ca="1" si="7"/>
        <v>8.4562653321064829E-2</v>
      </c>
      <c r="CP33" s="40">
        <f t="shared" ca="1" si="0"/>
        <v>42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29">B7</f>
        <v>－</v>
      </c>
      <c r="C34" s="13">
        <f t="shared" ca="1" si="29"/>
        <v>2</v>
      </c>
      <c r="D34" s="13">
        <f t="shared" ca="1" si="29"/>
        <v>4</v>
      </c>
      <c r="E34" s="13">
        <f t="shared" ca="1" si="29"/>
        <v>3</v>
      </c>
      <c r="F34" s="8"/>
      <c r="G34" s="9"/>
      <c r="H34" s="12" t="str">
        <f t="shared" si="29"/>
        <v>－</v>
      </c>
      <c r="I34" s="13">
        <f t="shared" ca="1" si="29"/>
        <v>5</v>
      </c>
      <c r="J34" s="13">
        <f t="shared" ca="1" si="29"/>
        <v>9</v>
      </c>
      <c r="K34" s="13">
        <f t="shared" ca="1" si="29"/>
        <v>6</v>
      </c>
      <c r="L34" s="8"/>
      <c r="M34" s="9"/>
      <c r="N34" s="12" t="str">
        <f t="shared" si="29"/>
        <v>－</v>
      </c>
      <c r="O34" s="13">
        <f t="shared" ca="1" si="29"/>
        <v>6</v>
      </c>
      <c r="P34" s="13">
        <f t="shared" ca="1" si="29"/>
        <v>7</v>
      </c>
      <c r="Q34" s="13">
        <f t="shared" ca="1" si="29"/>
        <v>6</v>
      </c>
      <c r="R34" s="8"/>
      <c r="S34" s="2"/>
      <c r="U34" s="2"/>
      <c r="V34" s="2"/>
      <c r="W34" s="2"/>
      <c r="X34" s="37"/>
      <c r="Y34" s="37" t="str">
        <f t="shared" si="25"/>
        <v>⑥</v>
      </c>
      <c r="Z34" s="41">
        <f t="shared" ca="1" si="23"/>
        <v>5</v>
      </c>
      <c r="AA34" s="41">
        <f t="shared" ca="1" si="23"/>
        <v>3</v>
      </c>
      <c r="AB34" s="41">
        <f t="shared" ca="1" si="23"/>
        <v>5</v>
      </c>
      <c r="AC34" s="37"/>
      <c r="AD34" s="41">
        <f t="shared" ca="1" si="24"/>
        <v>1</v>
      </c>
      <c r="AE34" s="41">
        <f t="shared" ca="1" si="24"/>
        <v>5</v>
      </c>
      <c r="AF34" s="41">
        <f t="shared" ca="1" si="24"/>
        <v>7</v>
      </c>
      <c r="AG34" s="37"/>
      <c r="AH34" s="42" t="str">
        <f t="shared" si="26"/>
        <v>⑥</v>
      </c>
      <c r="AI34" s="41">
        <f t="shared" ca="1" si="26"/>
        <v>535</v>
      </c>
      <c r="AJ34" s="37" t="str">
        <f t="shared" si="26"/>
        <v>－</v>
      </c>
      <c r="AK34" s="41">
        <f t="shared" ca="1" si="26"/>
        <v>157</v>
      </c>
      <c r="AL34" s="37" t="str">
        <f t="shared" si="26"/>
        <v>＝</v>
      </c>
      <c r="AM34" s="41">
        <f t="shared" ca="1" si="26"/>
        <v>378</v>
      </c>
      <c r="AN34" s="37"/>
      <c r="AO34" s="36"/>
      <c r="AP34" s="92"/>
      <c r="AQ34" s="100" t="s">
        <v>154</v>
      </c>
      <c r="AR34" s="101">
        <f t="shared" ca="1" si="28"/>
        <v>2</v>
      </c>
      <c r="AS34" s="101">
        <f t="shared" ca="1" si="28"/>
        <v>4</v>
      </c>
      <c r="AT34" s="101">
        <f t="shared" ca="1" si="28"/>
        <v>3</v>
      </c>
      <c r="AU34" s="93"/>
      <c r="AV34" s="36"/>
      <c r="AW34" s="9"/>
      <c r="AX34" s="100" t="s">
        <v>20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>
        <f t="shared" ca="1" si="3"/>
        <v>0.61215638142564432</v>
      </c>
      <c r="BZ34" s="40">
        <f t="shared" ca="1" si="4"/>
        <v>20</v>
      </c>
      <c r="CA34" s="17"/>
      <c r="CB34" s="37">
        <v>34</v>
      </c>
      <c r="CC34" s="36">
        <v>8</v>
      </c>
      <c r="CD34" s="37">
        <v>6</v>
      </c>
      <c r="CG34" s="39">
        <f t="shared" ca="1" si="5"/>
        <v>0.50120739279978499</v>
      </c>
      <c r="CH34" s="40">
        <f t="shared" ca="1" si="6"/>
        <v>23</v>
      </c>
      <c r="CI34" s="17"/>
      <c r="CJ34" s="37">
        <v>34</v>
      </c>
      <c r="CK34" s="36">
        <v>8</v>
      </c>
      <c r="CL34" s="37">
        <v>9</v>
      </c>
      <c r="CO34" s="39">
        <f t="shared" ca="1" si="7"/>
        <v>0.36510147090715239</v>
      </c>
      <c r="CP34" s="40">
        <f t="shared" ca="1" si="0"/>
        <v>29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4</v>
      </c>
      <c r="D35" s="30">
        <f ca="1">MOD(ROUNDDOWN(AM29/10,0),10)</f>
        <v>8</v>
      </c>
      <c r="E35" s="30">
        <f ca="1">MOD(ROUNDDOWN(AM29/1,0),10)</f>
        <v>7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8</v>
      </c>
      <c r="K35" s="30">
        <f ca="1">MOD(ROUNDDOWN(AM30/1,0),10)</f>
        <v>4</v>
      </c>
      <c r="L35" s="8"/>
      <c r="M35" s="9"/>
      <c r="N35" s="29"/>
      <c r="O35" s="30">
        <f ca="1">MOD(ROUNDDOWN(AM31/100,0),10)</f>
        <v>1</v>
      </c>
      <c r="P35" s="30">
        <f ca="1">MOD(ROUNDDOWN(AM31/10,0),10)</f>
        <v>6</v>
      </c>
      <c r="Q35" s="30">
        <f ca="1">MOD(AM31,10)</f>
        <v>6</v>
      </c>
      <c r="R35" s="8"/>
      <c r="S35" s="2"/>
      <c r="T35" s="82"/>
      <c r="U35" s="2"/>
      <c r="V35" s="2"/>
      <c r="W35" s="2"/>
      <c r="X35" s="37"/>
      <c r="Y35" s="37" t="str">
        <f t="shared" si="25"/>
        <v>⑦</v>
      </c>
      <c r="Z35" s="41">
        <f t="shared" ca="1" si="23"/>
        <v>3</v>
      </c>
      <c r="AA35" s="41">
        <f t="shared" ca="1" si="23"/>
        <v>2</v>
      </c>
      <c r="AB35" s="41">
        <f t="shared" ca="1" si="23"/>
        <v>4</v>
      </c>
      <c r="AC35" s="37"/>
      <c r="AD35" s="41">
        <f t="shared" ca="1" si="24"/>
        <v>2</v>
      </c>
      <c r="AE35" s="41">
        <f t="shared" ca="1" si="24"/>
        <v>6</v>
      </c>
      <c r="AF35" s="41">
        <f t="shared" ca="1" si="24"/>
        <v>7</v>
      </c>
      <c r="AG35" s="37"/>
      <c r="AH35" s="42" t="str">
        <f t="shared" si="26"/>
        <v>⑦</v>
      </c>
      <c r="AI35" s="41">
        <f t="shared" ca="1" si="26"/>
        <v>324</v>
      </c>
      <c r="AJ35" s="37" t="str">
        <f t="shared" si="26"/>
        <v>－</v>
      </c>
      <c r="AK35" s="41">
        <f t="shared" ca="1" si="26"/>
        <v>267</v>
      </c>
      <c r="AL35" s="37" t="str">
        <f t="shared" si="26"/>
        <v>＝</v>
      </c>
      <c r="AM35" s="41">
        <f t="shared" ca="1" si="26"/>
        <v>57</v>
      </c>
      <c r="AN35" s="37"/>
      <c r="AO35" s="36"/>
      <c r="AP35" s="92"/>
      <c r="AQ35" s="102"/>
      <c r="AR35" s="99">
        <f ca="1">C35</f>
        <v>4</v>
      </c>
      <c r="AS35" s="99">
        <f t="shared" ca="1" si="28"/>
        <v>8</v>
      </c>
      <c r="AT35" s="99">
        <f t="shared" ca="1" si="28"/>
        <v>7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>
        <f t="shared" ca="1" si="3"/>
        <v>0.14070524530656248</v>
      </c>
      <c r="BZ35" s="40">
        <f t="shared" ca="1" si="4"/>
        <v>38</v>
      </c>
      <c r="CA35" s="17"/>
      <c r="CB35" s="37">
        <v>35</v>
      </c>
      <c r="CC35" s="36">
        <v>8</v>
      </c>
      <c r="CD35" s="37">
        <v>7</v>
      </c>
      <c r="CG35" s="39"/>
      <c r="CH35" s="40"/>
      <c r="CI35" s="17"/>
      <c r="CJ35" s="37"/>
      <c r="CK35" s="37"/>
      <c r="CL35" s="37"/>
      <c r="CO35" s="39">
        <f t="shared" ca="1" si="7"/>
        <v>0.78289927359648726</v>
      </c>
      <c r="CP35" s="40">
        <f t="shared" ca="1" si="0"/>
        <v>9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5"/>
        <v>⑧</v>
      </c>
      <c r="Z36" s="41">
        <f t="shared" ca="1" si="23"/>
        <v>4</v>
      </c>
      <c r="AA36" s="41">
        <f t="shared" ca="1" si="23"/>
        <v>3</v>
      </c>
      <c r="AB36" s="41">
        <f t="shared" ca="1" si="23"/>
        <v>8</v>
      </c>
      <c r="AC36" s="37"/>
      <c r="AD36" s="41">
        <f t="shared" ca="1" si="24"/>
        <v>1</v>
      </c>
      <c r="AE36" s="41">
        <f t="shared" ca="1" si="24"/>
        <v>7</v>
      </c>
      <c r="AF36" s="41">
        <f t="shared" ca="1" si="24"/>
        <v>9</v>
      </c>
      <c r="AG36" s="37"/>
      <c r="AH36" s="42" t="str">
        <f t="shared" si="26"/>
        <v>⑧</v>
      </c>
      <c r="AI36" s="41">
        <f t="shared" ca="1" si="26"/>
        <v>438</v>
      </c>
      <c r="AJ36" s="37" t="str">
        <f t="shared" si="26"/>
        <v>－</v>
      </c>
      <c r="AK36" s="41">
        <f t="shared" ca="1" si="26"/>
        <v>179</v>
      </c>
      <c r="AL36" s="37" t="str">
        <f t="shared" si="26"/>
        <v>＝</v>
      </c>
      <c r="AM36" s="41">
        <f t="shared" ca="1" si="26"/>
        <v>259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>
        <f t="shared" ca="1" si="3"/>
        <v>0.83076245208153365</v>
      </c>
      <c r="BZ36" s="40">
        <f t="shared" ca="1" si="4"/>
        <v>9</v>
      </c>
      <c r="CA36" s="17"/>
      <c r="CB36" s="37">
        <v>36</v>
      </c>
      <c r="CC36" s="36">
        <v>8</v>
      </c>
      <c r="CD36" s="37">
        <v>8</v>
      </c>
      <c r="CG36" s="39"/>
      <c r="CH36" s="40"/>
      <c r="CI36" s="17"/>
      <c r="CJ36" s="37"/>
      <c r="CK36" s="37"/>
      <c r="CL36" s="37"/>
      <c r="CO36" s="39">
        <f t="shared" ca="1" si="7"/>
        <v>0.66861538327203085</v>
      </c>
      <c r="CP36" s="40">
        <f t="shared" ca="1" si="0"/>
        <v>14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>
        <f ca="1">IF($AT46="","",VLOOKUP($AT46,$BT$43:$BU$53,2,FALSE))</f>
        <v>10</v>
      </c>
      <c r="E37" s="21"/>
      <c r="F37" s="21"/>
      <c r="G37" s="23"/>
      <c r="H37" s="21"/>
      <c r="I37" s="21"/>
      <c r="J37" s="22">
        <f ca="1">IF($AT47="","",VLOOKUP($AT47,$BT$43:$BU$53,2,FALSE))</f>
        <v>10</v>
      </c>
      <c r="K37" s="21"/>
      <c r="L37" s="24"/>
      <c r="M37" s="20"/>
      <c r="N37" s="24"/>
      <c r="O37" s="21"/>
      <c r="P37" s="22">
        <f ca="1">IF($AT48="","",VLOOKUP($AT48,$BT$43:$BU$53,2,FALSE))</f>
        <v>10</v>
      </c>
      <c r="Q37" s="21"/>
      <c r="R37" s="5"/>
      <c r="S37" s="2"/>
      <c r="T37" s="2"/>
      <c r="U37" s="2"/>
      <c r="V37" s="2"/>
      <c r="W37" s="2"/>
      <c r="X37" s="37"/>
      <c r="Y37" s="37" t="str">
        <f t="shared" si="25"/>
        <v>⑨</v>
      </c>
      <c r="Z37" s="41">
        <f t="shared" ca="1" si="23"/>
        <v>3</v>
      </c>
      <c r="AA37" s="41">
        <f t="shared" ca="1" si="23"/>
        <v>5</v>
      </c>
      <c r="AB37" s="41">
        <f t="shared" ca="1" si="23"/>
        <v>3</v>
      </c>
      <c r="AC37" s="37"/>
      <c r="AD37" s="41">
        <f t="shared" ca="1" si="24"/>
        <v>1</v>
      </c>
      <c r="AE37" s="41">
        <f t="shared" ca="1" si="24"/>
        <v>9</v>
      </c>
      <c r="AF37" s="41">
        <f t="shared" ca="1" si="24"/>
        <v>7</v>
      </c>
      <c r="AG37" s="37"/>
      <c r="AH37" s="42" t="str">
        <f t="shared" si="26"/>
        <v>⑨</v>
      </c>
      <c r="AI37" s="41">
        <f t="shared" ca="1" si="26"/>
        <v>353</v>
      </c>
      <c r="AJ37" s="37" t="str">
        <f t="shared" si="26"/>
        <v>－</v>
      </c>
      <c r="AK37" s="41">
        <f t="shared" ca="1" si="26"/>
        <v>197</v>
      </c>
      <c r="AL37" s="37" t="str">
        <f t="shared" si="26"/>
        <v>＝</v>
      </c>
      <c r="AM37" s="41">
        <f t="shared" ca="1" si="26"/>
        <v>156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>
        <f t="shared" ca="1" si="3"/>
        <v>0.65199243982688315</v>
      </c>
      <c r="BZ37" s="40">
        <f t="shared" ca="1" si="4"/>
        <v>18</v>
      </c>
      <c r="CA37" s="17"/>
      <c r="CB37" s="37">
        <v>37</v>
      </c>
      <c r="CC37" s="36">
        <v>9</v>
      </c>
      <c r="CD37" s="37">
        <v>1</v>
      </c>
      <c r="CG37" s="39"/>
      <c r="CH37" s="40"/>
      <c r="CI37" s="17"/>
      <c r="CJ37" s="37"/>
      <c r="CK37" s="37"/>
      <c r="CL37" s="37"/>
      <c r="CO37" s="39">
        <f t="shared" ca="1" si="7"/>
        <v>0.63443207541347435</v>
      </c>
      <c r="CP37" s="40">
        <f t="shared" ca="1" si="0"/>
        <v>16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>
        <f ca="1">IF($AH46="","",VLOOKUP($AH46,$BT$43:$BU$53,2,FALSE))</f>
        <v>8</v>
      </c>
      <c r="D38" s="32">
        <f ca="1">IF($BC46="","",VLOOKUP($BC46,$BT$43:$BU$53,2,FALSE))</f>
        <v>2</v>
      </c>
      <c r="E38" s="32">
        <f ca="1">IF($BN46="","",VLOOKUP($BN46,$BT$43:$BU$53,2,FALSE))</f>
        <v>10</v>
      </c>
      <c r="F38" s="8"/>
      <c r="G38" s="6" t="str">
        <f>G11</f>
        <v>⑤</v>
      </c>
      <c r="H38" s="7"/>
      <c r="I38" s="32">
        <f ca="1">IF($AH47="","",VLOOKUP($AH47,$BT$43:$BU$53,2,FALSE))</f>
        <v>6</v>
      </c>
      <c r="J38" s="32">
        <f ca="1">IF($BC47="","",VLOOKUP($BC47,$BT$43:$BU$53,2,FALSE))</f>
        <v>0</v>
      </c>
      <c r="K38" s="32">
        <f ca="1">IF($BN47="","",VLOOKUP($BN47,$BT$43:$BU$53,2,FALSE))</f>
        <v>10</v>
      </c>
      <c r="L38" s="8"/>
      <c r="M38" s="6" t="str">
        <f>M11</f>
        <v>⑥</v>
      </c>
      <c r="N38" s="7"/>
      <c r="O38" s="32">
        <f ca="1">IF($AH48="","",VLOOKUP($AH48,$BT$43:$BU$53,2,FALSE))</f>
        <v>4</v>
      </c>
      <c r="P38" s="32">
        <f ca="1">IF($BC48="","",VLOOKUP($BC48,$BT$43:$BU$53,2,FALSE))</f>
        <v>2</v>
      </c>
      <c r="Q38" s="32">
        <f ca="1">IF($BN48="","",VLOOKUP($BN48,$BT$43:$BU$53,2,FALSE))</f>
        <v>10</v>
      </c>
      <c r="R38" s="8"/>
      <c r="S38" s="2"/>
      <c r="T38" s="2"/>
      <c r="U38" s="2"/>
      <c r="V38" s="2"/>
      <c r="W38" s="2"/>
      <c r="X38" s="37"/>
      <c r="Y38" s="37" t="str">
        <f t="shared" si="25"/>
        <v>⑩</v>
      </c>
      <c r="Z38" s="41">
        <f t="shared" ca="1" si="23"/>
        <v>9</v>
      </c>
      <c r="AA38" s="41">
        <f t="shared" ca="1" si="23"/>
        <v>4</v>
      </c>
      <c r="AB38" s="41">
        <f t="shared" ca="1" si="23"/>
        <v>1</v>
      </c>
      <c r="AC38" s="37"/>
      <c r="AD38" s="41">
        <f t="shared" ca="1" si="24"/>
        <v>4</v>
      </c>
      <c r="AE38" s="41">
        <f t="shared" ca="1" si="24"/>
        <v>5</v>
      </c>
      <c r="AF38" s="41">
        <f t="shared" ca="1" si="24"/>
        <v>7</v>
      </c>
      <c r="AG38" s="37"/>
      <c r="AH38" s="42" t="str">
        <f t="shared" si="26"/>
        <v>⑩</v>
      </c>
      <c r="AI38" s="41">
        <f t="shared" ca="1" si="26"/>
        <v>941</v>
      </c>
      <c r="AJ38" s="37" t="str">
        <f t="shared" si="26"/>
        <v>－</v>
      </c>
      <c r="AK38" s="41">
        <f t="shared" ca="1" si="26"/>
        <v>457</v>
      </c>
      <c r="AL38" s="37" t="str">
        <f t="shared" si="26"/>
        <v>＝</v>
      </c>
      <c r="AM38" s="41">
        <f t="shared" ca="1" si="26"/>
        <v>484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>
        <f t="shared" ca="1" si="3"/>
        <v>0.8352909437435132</v>
      </c>
      <c r="BZ38" s="40">
        <f t="shared" ca="1" si="4"/>
        <v>8</v>
      </c>
      <c r="CB38" s="37">
        <v>38</v>
      </c>
      <c r="CC38" s="36">
        <v>9</v>
      </c>
      <c r="CD38" s="37">
        <v>2</v>
      </c>
      <c r="CG38" s="39"/>
      <c r="CH38" s="40"/>
      <c r="CJ38" s="37"/>
      <c r="CK38" s="37"/>
      <c r="CL38" s="37"/>
      <c r="CO38" s="39">
        <f t="shared" ca="1" si="7"/>
        <v>0.54126493224658567</v>
      </c>
      <c r="CP38" s="40">
        <f t="shared" ca="1" si="0"/>
        <v>21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0">C12</f>
        <v>9</v>
      </c>
      <c r="D39" s="11">
        <f t="shared" ca="1" si="30"/>
        <v>3</v>
      </c>
      <c r="E39" s="11">
        <f t="shared" ca="1" si="30"/>
        <v>1</v>
      </c>
      <c r="F39" s="8"/>
      <c r="G39" s="9"/>
      <c r="H39" s="10"/>
      <c r="I39" s="11">
        <f t="shared" ca="1" si="30"/>
        <v>7</v>
      </c>
      <c r="J39" s="11">
        <f t="shared" ca="1" si="30"/>
        <v>1</v>
      </c>
      <c r="K39" s="11">
        <f t="shared" ca="1" si="30"/>
        <v>5</v>
      </c>
      <c r="L39" s="8"/>
      <c r="M39" s="9"/>
      <c r="N39" s="10"/>
      <c r="O39" s="11">
        <f t="shared" ca="1" si="30"/>
        <v>5</v>
      </c>
      <c r="P39" s="11">
        <f t="shared" ca="1" si="30"/>
        <v>3</v>
      </c>
      <c r="Q39" s="11">
        <f t="shared" ca="1" si="30"/>
        <v>5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5"/>
        <v>⑪</v>
      </c>
      <c r="Z39" s="41">
        <f t="shared" ca="1" si="23"/>
        <v>8</v>
      </c>
      <c r="AA39" s="41">
        <f t="shared" ca="1" si="23"/>
        <v>2</v>
      </c>
      <c r="AB39" s="41">
        <f t="shared" ca="1" si="23"/>
        <v>2</v>
      </c>
      <c r="AC39" s="37"/>
      <c r="AD39" s="41">
        <f t="shared" ca="1" si="24"/>
        <v>2</v>
      </c>
      <c r="AE39" s="41">
        <f t="shared" ca="1" si="24"/>
        <v>5</v>
      </c>
      <c r="AF39" s="41">
        <f t="shared" ca="1" si="24"/>
        <v>4</v>
      </c>
      <c r="AG39" s="37"/>
      <c r="AH39" s="42" t="str">
        <f t="shared" si="26"/>
        <v>⑪</v>
      </c>
      <c r="AI39" s="41">
        <f t="shared" ca="1" si="26"/>
        <v>822</v>
      </c>
      <c r="AJ39" s="37" t="str">
        <f t="shared" si="26"/>
        <v>－</v>
      </c>
      <c r="AK39" s="41">
        <f t="shared" ca="1" si="26"/>
        <v>254</v>
      </c>
      <c r="AL39" s="37" t="str">
        <f t="shared" si="26"/>
        <v>＝</v>
      </c>
      <c r="AM39" s="41">
        <f t="shared" ca="1" si="26"/>
        <v>568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>
        <f t="shared" ca="1" si="3"/>
        <v>0.69082473218240548</v>
      </c>
      <c r="BZ39" s="40">
        <f t="shared" ca="1" si="4"/>
        <v>17</v>
      </c>
      <c r="CB39" s="37">
        <v>39</v>
      </c>
      <c r="CC39" s="36">
        <v>9</v>
      </c>
      <c r="CD39" s="37">
        <v>3</v>
      </c>
      <c r="CG39" s="39"/>
      <c r="CH39" s="40"/>
      <c r="CJ39" s="37"/>
      <c r="CK39" s="36"/>
      <c r="CL39" s="37"/>
      <c r="CO39" s="39">
        <f t="shared" ca="1" si="7"/>
        <v>0.83030117267592163</v>
      </c>
      <c r="CP39" s="40">
        <f t="shared" ca="1" si="0"/>
        <v>4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1">B13</f>
        <v>－</v>
      </c>
      <c r="C40" s="13">
        <f t="shared" ca="1" si="31"/>
        <v>8</v>
      </c>
      <c r="D40" s="13">
        <f t="shared" ca="1" si="31"/>
        <v>9</v>
      </c>
      <c r="E40" s="13">
        <f t="shared" ca="1" si="31"/>
        <v>5</v>
      </c>
      <c r="F40" s="8"/>
      <c r="G40" s="9"/>
      <c r="H40" s="12" t="str">
        <f t="shared" si="31"/>
        <v>－</v>
      </c>
      <c r="I40" s="13">
        <f t="shared" ca="1" si="31"/>
        <v>6</v>
      </c>
      <c r="J40" s="13">
        <f t="shared" ca="1" si="31"/>
        <v>4</v>
      </c>
      <c r="K40" s="13">
        <f t="shared" ca="1" si="31"/>
        <v>8</v>
      </c>
      <c r="L40" s="8"/>
      <c r="M40" s="9"/>
      <c r="N40" s="12" t="str">
        <f t="shared" si="31"/>
        <v>－</v>
      </c>
      <c r="O40" s="13">
        <f t="shared" ca="1" si="31"/>
        <v>1</v>
      </c>
      <c r="P40" s="13">
        <f t="shared" ca="1" si="31"/>
        <v>5</v>
      </c>
      <c r="Q40" s="13">
        <f t="shared" ca="1" si="31"/>
        <v>7</v>
      </c>
      <c r="R40" s="8"/>
      <c r="S40" s="2"/>
      <c r="T40" s="2"/>
      <c r="U40" s="46" t="s">
        <v>155</v>
      </c>
      <c r="V40" s="2"/>
      <c r="W40" s="2"/>
      <c r="X40" s="37"/>
      <c r="Y40" s="37" t="str">
        <f t="shared" si="25"/>
        <v>⑫</v>
      </c>
      <c r="Z40" s="41">
        <f t="shared" ca="1" si="23"/>
        <v>5</v>
      </c>
      <c r="AA40" s="41">
        <f t="shared" ca="1" si="23"/>
        <v>1</v>
      </c>
      <c r="AB40" s="41">
        <f t="shared" ca="1" si="23"/>
        <v>0</v>
      </c>
      <c r="AC40" s="37"/>
      <c r="AD40" s="41">
        <f t="shared" ca="1" si="24"/>
        <v>3</v>
      </c>
      <c r="AE40" s="48">
        <f t="shared" ca="1" si="24"/>
        <v>5</v>
      </c>
      <c r="AF40" s="48">
        <f t="shared" ca="1" si="24"/>
        <v>7</v>
      </c>
      <c r="AG40" s="37"/>
      <c r="AH40" s="35" t="str">
        <f t="shared" si="26"/>
        <v>⑫</v>
      </c>
      <c r="AI40" s="49">
        <f t="shared" ca="1" si="26"/>
        <v>510</v>
      </c>
      <c r="AJ40" s="36" t="str">
        <f t="shared" si="26"/>
        <v>－</v>
      </c>
      <c r="AK40" s="49">
        <f t="shared" ca="1" si="26"/>
        <v>357</v>
      </c>
      <c r="AL40" s="36" t="str">
        <f t="shared" si="26"/>
        <v>＝</v>
      </c>
      <c r="AM40" s="49">
        <f t="shared" ca="1" si="26"/>
        <v>153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>
        <f t="shared" ca="1" si="3"/>
        <v>2.2532247096417213E-2</v>
      </c>
      <c r="BZ40" s="40">
        <f t="shared" ca="1" si="4"/>
        <v>44</v>
      </c>
      <c r="CB40" s="37">
        <v>40</v>
      </c>
      <c r="CC40" s="36">
        <v>9</v>
      </c>
      <c r="CD40" s="37">
        <v>4</v>
      </c>
      <c r="CG40" s="39"/>
      <c r="CH40" s="40"/>
      <c r="CJ40" s="37"/>
      <c r="CK40" s="36"/>
      <c r="CL40" s="37"/>
      <c r="CO40" s="39">
        <f t="shared" ca="1" si="7"/>
        <v>0.34944131768443065</v>
      </c>
      <c r="CP40" s="40">
        <f t="shared" ca="1" si="0"/>
        <v>30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3</v>
      </c>
      <c r="E41" s="30">
        <f ca="1">MOD(AM32,10)</f>
        <v>6</v>
      </c>
      <c r="F41" s="8"/>
      <c r="G41" s="9"/>
      <c r="H41" s="29"/>
      <c r="I41" s="30">
        <f ca="1">MOD(ROUNDDOWN(AM33/100,0),10)</f>
        <v>0</v>
      </c>
      <c r="J41" s="30">
        <f ca="1">MOD(ROUNDDOWN(AM33/10,0),10)</f>
        <v>6</v>
      </c>
      <c r="K41" s="30">
        <f ca="1">MOD(AM33,10)</f>
        <v>7</v>
      </c>
      <c r="L41" s="8"/>
      <c r="M41" s="9"/>
      <c r="N41" s="29"/>
      <c r="O41" s="30">
        <f ca="1">MOD(ROUNDDOWN(AM34/100,0),10)</f>
        <v>3</v>
      </c>
      <c r="P41" s="30">
        <f ca="1">MOD(ROUNDDOWN(AM34/10,0),10)</f>
        <v>7</v>
      </c>
      <c r="Q41" s="30">
        <f ca="1">MOD(AM34,10)</f>
        <v>8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>
        <f t="shared" ca="1" si="3"/>
        <v>0.69870115078908934</v>
      </c>
      <c r="BZ41" s="40">
        <f t="shared" ca="1" si="4"/>
        <v>14</v>
      </c>
      <c r="CB41" s="37">
        <v>41</v>
      </c>
      <c r="CC41" s="36">
        <v>9</v>
      </c>
      <c r="CD41" s="37">
        <v>5</v>
      </c>
      <c r="CG41" s="39"/>
      <c r="CH41" s="40"/>
      <c r="CJ41" s="37"/>
      <c r="CK41" s="36"/>
      <c r="CL41" s="37"/>
      <c r="CO41" s="39">
        <f t="shared" ca="1" si="7"/>
        <v>0.93634850191342922</v>
      </c>
      <c r="CP41" s="40">
        <f t="shared" ca="1" si="0"/>
        <v>2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4" t="s">
        <v>157</v>
      </c>
      <c r="V42" s="2"/>
      <c r="W42" s="2"/>
      <c r="X42" s="37"/>
      <c r="Z42" s="45" t="s">
        <v>158</v>
      </c>
      <c r="AA42" s="45" t="s">
        <v>159</v>
      </c>
      <c r="AB42" s="45" t="s">
        <v>160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160</v>
      </c>
      <c r="AR42" s="117"/>
      <c r="AS42" s="117"/>
      <c r="AT42" s="118" t="s">
        <v>161</v>
      </c>
      <c r="AU42" s="116" t="s">
        <v>162</v>
      </c>
      <c r="AV42" s="116" t="s">
        <v>163</v>
      </c>
      <c r="AW42" s="116"/>
      <c r="AX42" s="117"/>
      <c r="AY42" s="118" t="s">
        <v>164</v>
      </c>
      <c r="AZ42" s="117"/>
      <c r="BA42" s="116" t="s">
        <v>165</v>
      </c>
      <c r="BB42" s="36"/>
      <c r="BC42" s="57" t="s">
        <v>159</v>
      </c>
      <c r="BD42" s="56" t="s">
        <v>166</v>
      </c>
      <c r="BE42" s="56" t="s">
        <v>33</v>
      </c>
      <c r="BF42" s="56" t="s">
        <v>32</v>
      </c>
      <c r="BG42" s="36"/>
      <c r="BH42" s="57" t="s">
        <v>33</v>
      </c>
      <c r="BI42" s="56" t="s">
        <v>160</v>
      </c>
      <c r="BJ42" s="56" t="s">
        <v>33</v>
      </c>
      <c r="BK42" s="36"/>
      <c r="BL42" s="54"/>
      <c r="BM42" s="54"/>
      <c r="BN42" s="57" t="s">
        <v>167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>
        <f t="shared" ca="1" si="3"/>
        <v>0.29159495945359848</v>
      </c>
      <c r="BZ42" s="40">
        <f t="shared" ca="1" si="4"/>
        <v>33</v>
      </c>
      <c r="CB42" s="37">
        <v>42</v>
      </c>
      <c r="CC42" s="36">
        <v>9</v>
      </c>
      <c r="CD42" s="37">
        <v>6</v>
      </c>
      <c r="CG42" s="39"/>
      <c r="CH42" s="40"/>
      <c r="CJ42" s="37"/>
      <c r="CK42" s="36"/>
      <c r="CL42" s="37"/>
      <c r="CO42" s="39">
        <f t="shared" ca="1" si="7"/>
        <v>0.72814148556117775</v>
      </c>
      <c r="CP42" s="40">
        <f t="shared" ca="1" si="0"/>
        <v>12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>
        <f ca="1">IF($AT49="","",VLOOKUP($AT49,$BT$43:$BU$53,2,FALSE))</f>
        <v>10</v>
      </c>
      <c r="E43" s="21"/>
      <c r="F43" s="21"/>
      <c r="G43" s="23"/>
      <c r="H43" s="21"/>
      <c r="I43" s="21"/>
      <c r="J43" s="22">
        <f ca="1">IF($AT50="","",VLOOKUP($AT50,$BT$43:$BU$53,2,FALSE))</f>
        <v>10</v>
      </c>
      <c r="K43" s="21"/>
      <c r="L43" s="24"/>
      <c r="M43" s="20"/>
      <c r="N43" s="24"/>
      <c r="O43" s="21"/>
      <c r="P43" s="22">
        <f ca="1">IF($AT51="","",VLOOKUP($AT51,$BT$43:$BU$53,2,FALSE))</f>
        <v>10</v>
      </c>
      <c r="Q43" s="21"/>
      <c r="R43" s="5"/>
      <c r="S43" s="2"/>
      <c r="T43" s="2"/>
      <c r="U43" s="58" t="s">
        <v>168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nono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6" t="str">
        <f t="shared" ref="AG43:AG54" ca="1" si="32">IF(BL43&lt;0,"ok",IF(AND(BL43=0,BR43&lt;0),"ok","no"))</f>
        <v>ok</v>
      </c>
      <c r="AH43" s="130">
        <f ca="1">IF(AI43="ok",AM43-1,"")</f>
        <v>6</v>
      </c>
      <c r="AI43" s="129" t="str">
        <f ca="1">IF(AL43="ok","ok",IF(AND(AK43="ok",AJ43="ok"),"ok","no"))</f>
        <v>ok</v>
      </c>
      <c r="AJ43" s="124" t="str">
        <f ca="1">IF(BR43&lt;0,"ok","no")</f>
        <v>ok</v>
      </c>
      <c r="AK43" s="124" t="str">
        <f t="shared" ref="AK43:AK54" ca="1" si="33">IF(BJ43=BK43,"ok","no")</f>
        <v>no</v>
      </c>
      <c r="AL43" s="124" t="str">
        <f ca="1">IF(BL43&lt;0,"ok","no")</f>
        <v>ok</v>
      </c>
      <c r="AM43" s="63">
        <f t="shared" ref="AM43:AM54" ca="1" si="34">Z29</f>
        <v>7</v>
      </c>
      <c r="AN43" s="64">
        <f t="shared" ref="AN43:AN54" ca="1" si="35">AD29</f>
        <v>2</v>
      </c>
      <c r="AO43" s="65">
        <f t="shared" ref="AO43:AO54" ca="1" si="36">AM43-AN43</f>
        <v>5</v>
      </c>
      <c r="AP43" s="36"/>
      <c r="AQ43" s="127" t="str">
        <f ca="1">IF(AND(AS43="ok",AR43="ok"),"ok","no")</f>
        <v>no</v>
      </c>
      <c r="AR43" s="129" t="str">
        <f ca="1">IF(AY43=9,"ok","no")</f>
        <v>no</v>
      </c>
      <c r="AS43" s="124" t="str">
        <f ca="1">IF(BC43=10,"ok","no")</f>
        <v>no</v>
      </c>
      <c r="AT43" s="136">
        <f ca="1">IF(AY43=9,AY43,IF(AU43=10,AU43,""))</f>
        <v>10</v>
      </c>
      <c r="AU43" s="133">
        <f ca="1">IF(AND(AW43&lt;&gt;"",AV43="ok"),10,"")</f>
        <v>10</v>
      </c>
      <c r="AV43" s="124" t="str">
        <f ca="1">IF(BL43&lt;0,"ok",IF(AND(BL43=0,BR43&lt;0),"ok","no"))</f>
        <v>ok</v>
      </c>
      <c r="AW43" s="119">
        <f ca="1">IF(BC43=10,"",BC43)</f>
        <v>2</v>
      </c>
      <c r="AX43" s="117"/>
      <c r="AY43" s="119" t="str">
        <f ca="1">IF(AND(BA43="ok",AZ43="ok"),9,"")</f>
        <v/>
      </c>
      <c r="AZ43" s="124" t="str">
        <f ca="1">IF(BR43&lt;0,"ok","no")</f>
        <v>ok</v>
      </c>
      <c r="BA43" s="123" t="str">
        <f ca="1">IF(BC43=10,"ok","no")</f>
        <v>no</v>
      </c>
      <c r="BB43" s="36"/>
      <c r="BC43" s="150">
        <f ca="1">IF(AND(BO43="ok",BJ43=0),10,IF(BF43="ok",BJ43-1,IF(BE43="ok",10,"")))</f>
        <v>2</v>
      </c>
      <c r="BD43" s="129" t="str">
        <f t="shared" ref="BD43:BD54" ca="1" si="37">IF(BJ43=0,"ok","no")</f>
        <v>no</v>
      </c>
      <c r="BE43" s="124" t="str">
        <f t="shared" ref="BE43:BE54" ca="1" si="38">IF(BL43&lt;0,"ok","no")</f>
        <v>ok</v>
      </c>
      <c r="BF43" s="123" t="str">
        <f ca="1">IF(AND(BO43="ok",BI43="no"),"ok","no")</f>
        <v>ok</v>
      </c>
      <c r="BG43" s="36"/>
      <c r="BH43" s="126" t="str">
        <f ca="1">IF(BO43="ok","ok","no")</f>
        <v>ok</v>
      </c>
      <c r="BI43" s="129" t="str">
        <f ca="1">IF(BJ43=0,"ok","no")</f>
        <v>no</v>
      </c>
      <c r="BJ43" s="63">
        <f ca="1">AA29</f>
        <v>3</v>
      </c>
      <c r="BK43" s="64">
        <f ca="1">AE29</f>
        <v>4</v>
      </c>
      <c r="BL43" s="66">
        <f t="shared" ref="BL43:BL54" ca="1" si="39">BJ43-BK43</f>
        <v>-1</v>
      </c>
      <c r="BM43" s="68"/>
      <c r="BN43" s="139">
        <f ca="1">IF(BO43="ok",10,"")</f>
        <v>10</v>
      </c>
      <c r="BO43" s="129" t="str">
        <f ca="1">IF(BR43&lt;0,"ok","no")</f>
        <v>ok</v>
      </c>
      <c r="BP43" s="63">
        <f t="shared" ref="BP43:BP54" ca="1" si="40">AB29</f>
        <v>0</v>
      </c>
      <c r="BQ43" s="64">
        <f t="shared" ref="BQ43:BQ54" ca="1" si="41">AF29</f>
        <v>3</v>
      </c>
      <c r="BR43" s="67">
        <f t="shared" ref="BR43:BR54" ca="1" si="42">BP43-BQ43</f>
        <v>-3</v>
      </c>
      <c r="BS43" s="68"/>
      <c r="BT43" s="110">
        <v>0</v>
      </c>
      <c r="BU43" s="110">
        <v>0</v>
      </c>
      <c r="BV43" s="68" t="s">
        <v>14</v>
      </c>
      <c r="BW43" s="68"/>
      <c r="BX43" s="68"/>
      <c r="BY43" s="39">
        <f t="shared" ca="1" si="3"/>
        <v>0.4770543495920454</v>
      </c>
      <c r="BZ43" s="40">
        <f t="shared" ca="1" si="4"/>
        <v>26</v>
      </c>
      <c r="CB43" s="37">
        <v>43</v>
      </c>
      <c r="CC43" s="36">
        <v>9</v>
      </c>
      <c r="CD43" s="37">
        <v>7</v>
      </c>
      <c r="CG43" s="39"/>
      <c r="CH43" s="40"/>
      <c r="CJ43" s="37"/>
      <c r="CK43" s="36"/>
      <c r="CL43" s="37"/>
      <c r="CO43" s="39">
        <f t="shared" ca="1" si="7"/>
        <v>0.449957260311865</v>
      </c>
      <c r="CP43" s="40">
        <f t="shared" ca="1" si="0"/>
        <v>24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>
        <f ca="1">IF($AH49="","",VLOOKUP($AH49,$BT$43:$BU$53,2,FALSE))</f>
        <v>2</v>
      </c>
      <c r="D44" s="32">
        <f ca="1">IF($BC49="","",VLOOKUP($BC49,$BT$43:$BU$53,2,FALSE))</f>
        <v>1</v>
      </c>
      <c r="E44" s="32">
        <f ca="1">IF($BN49="","",VLOOKUP($BN49,$BT$43:$BU$53,2,FALSE))</f>
        <v>10</v>
      </c>
      <c r="F44" s="8"/>
      <c r="G44" s="6" t="str">
        <f>G17</f>
        <v>⑧</v>
      </c>
      <c r="H44" s="7"/>
      <c r="I44" s="32">
        <f ca="1">IF($AH50="","",VLOOKUP($AH50,$BT$43:$BU$53,2,FALSE))</f>
        <v>3</v>
      </c>
      <c r="J44" s="32">
        <f ca="1">IF($BC50="","",VLOOKUP($BC50,$BT$43:$BU$53,2,FALSE))</f>
        <v>2</v>
      </c>
      <c r="K44" s="32">
        <f ca="1">IF($BN50="","",VLOOKUP($BN50,$BT$43:$BU$53,2,FALSE))</f>
        <v>10</v>
      </c>
      <c r="L44" s="8"/>
      <c r="M44" s="6" t="str">
        <f>M17</f>
        <v>⑨</v>
      </c>
      <c r="N44" s="7"/>
      <c r="O44" s="32">
        <f ca="1">IF($AH51="","",VLOOKUP($AH51,$BT$43:$BU$53,2,FALSE))</f>
        <v>2</v>
      </c>
      <c r="P44" s="32">
        <f ca="1">IF($BC51="","",VLOOKUP($BC51,$BT$43:$BU$53,2,FALSE))</f>
        <v>4</v>
      </c>
      <c r="Q44" s="32">
        <f ca="1">IF($BN51="","",VLOOKUP($BN51,$BT$43:$BU$53,2,FALSE))</f>
        <v>10</v>
      </c>
      <c r="R44" s="8"/>
      <c r="S44" s="2"/>
      <c r="T44" s="2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3">IF(AI44="ok","okok","nono")</f>
        <v>okok</v>
      </c>
      <c r="AA44" s="59" t="str">
        <f t="shared" ref="AA44:AA54" ca="1" si="44">IF(AQ44="ok","okok","nono")</f>
        <v>nono</v>
      </c>
      <c r="AB44" s="59" t="str">
        <f t="shared" ref="AB44:AB54" ca="1" si="45">IF(BH44="ok","okok","nono")</f>
        <v>okok</v>
      </c>
      <c r="AC44" s="43"/>
      <c r="AD44" s="42"/>
      <c r="AE44" s="61" t="s">
        <v>58</v>
      </c>
      <c r="AF44" s="62"/>
      <c r="AG44" s="127" t="str">
        <f t="shared" ca="1" si="32"/>
        <v>ok</v>
      </c>
      <c r="AH44" s="131">
        <f t="shared" ref="AH44:AH54" ca="1" si="46">IF(AI44="ok",AM44-1,"")</f>
        <v>5</v>
      </c>
      <c r="AI44" s="129" t="str">
        <f t="shared" ref="AI44:AI54" ca="1" si="47">IF(AL44="ok","ok",IF(AND(AK44="ok",AJ44="ok"),"ok","no"))</f>
        <v>ok</v>
      </c>
      <c r="AJ44" s="124" t="str">
        <f t="shared" ref="AJ44:AJ54" ca="1" si="48">IF(BR44&lt;0,"ok","no")</f>
        <v>ok</v>
      </c>
      <c r="AK44" s="124" t="str">
        <f t="shared" ca="1" si="33"/>
        <v>no</v>
      </c>
      <c r="AL44" s="124" t="str">
        <f t="shared" ref="AL44:AL54" ca="1" si="49">IF(BL44&lt;0,"ok","no")</f>
        <v>ok</v>
      </c>
      <c r="AM44" s="69">
        <f t="shared" ca="1" si="34"/>
        <v>6</v>
      </c>
      <c r="AN44" s="41">
        <f t="shared" ca="1" si="35"/>
        <v>5</v>
      </c>
      <c r="AO44" s="70">
        <f t="shared" ca="1" si="36"/>
        <v>1</v>
      </c>
      <c r="AP44" s="36"/>
      <c r="AQ44" s="127" t="str">
        <f t="shared" ref="AQ44:AQ54" ca="1" si="50">IF(AND(AS44="ok",AR44="ok"),"ok","no")</f>
        <v>no</v>
      </c>
      <c r="AR44" s="129" t="str">
        <f t="shared" ref="AR44:AR53" ca="1" si="51">IF(AY44=9,"ok","no")</f>
        <v>no</v>
      </c>
      <c r="AS44" s="124" t="str">
        <f t="shared" ref="AS44:AS54" ca="1" si="52">IF(BC44=10,"ok","no")</f>
        <v>no</v>
      </c>
      <c r="AT44" s="137">
        <f t="shared" ref="AT44:AT54" ca="1" si="53">IF(AY44=9,AY44,IF(AU44=10,AU44,""))</f>
        <v>10</v>
      </c>
      <c r="AU44" s="134">
        <f t="shared" ref="AU44:AU54" ca="1" si="54">IF(AND(AW44&lt;&gt;"",AV44="ok"),10,"")</f>
        <v>10</v>
      </c>
      <c r="AV44" s="124" t="str">
        <f t="shared" ref="AV44:AV54" ca="1" si="55">IF(BL44&lt;0,"ok",IF(AND(BL44=0,BR44&lt;0),"ok","no"))</f>
        <v>ok</v>
      </c>
      <c r="AW44" s="120">
        <f t="shared" ref="AW44:AW54" ca="1" si="56">IF(BC44=10,"",BC44)</f>
        <v>7</v>
      </c>
      <c r="AX44" s="117"/>
      <c r="AY44" s="120" t="str">
        <f t="shared" ref="AY44:AY54" ca="1" si="57">IF(AND(BA44="ok",AZ44="ok"),9,"")</f>
        <v/>
      </c>
      <c r="AZ44" s="124" t="str">
        <f t="shared" ref="AZ44:AZ54" ca="1" si="58">IF(BR44&lt;0,"ok","no")</f>
        <v>ok</v>
      </c>
      <c r="BA44" s="123" t="str">
        <f t="shared" ref="BA44:BA54" ca="1" si="59">IF(BC44=10,"ok","no")</f>
        <v>no</v>
      </c>
      <c r="BB44" s="36"/>
      <c r="BC44" s="140">
        <f t="shared" ref="BC44:BC54" ca="1" si="60">IF(AND(BO44="ok",BJ44=0),10,IF(BF44="ok",BJ44-1,IF(BE44="ok",10,"")))</f>
        <v>7</v>
      </c>
      <c r="BD44" s="129" t="str">
        <f t="shared" ca="1" si="37"/>
        <v>no</v>
      </c>
      <c r="BE44" s="124" t="str">
        <f t="shared" ca="1" si="38"/>
        <v>ok</v>
      </c>
      <c r="BF44" s="123" t="str">
        <f t="shared" ref="BF44:BF54" ca="1" si="61">IF(AND(BO44="ok",BI44="no"),"ok","no")</f>
        <v>ok</v>
      </c>
      <c r="BG44" s="36"/>
      <c r="BH44" s="127" t="str">
        <f t="shared" ref="BH44:BH54" ca="1" si="62">IF(BO44="ok","ok","no")</f>
        <v>ok</v>
      </c>
      <c r="BI44" s="129" t="str">
        <f t="shared" ref="BI44:BI54" ca="1" si="63">IF(BJ44=0,"ok","no")</f>
        <v>no</v>
      </c>
      <c r="BJ44" s="69">
        <f t="shared" ref="BJ44:BJ54" ca="1" si="64">AA30</f>
        <v>8</v>
      </c>
      <c r="BK44" s="41">
        <f t="shared" ref="BK44:BK54" ca="1" si="65">AE30</f>
        <v>9</v>
      </c>
      <c r="BL44" s="71">
        <f t="shared" ca="1" si="39"/>
        <v>-1</v>
      </c>
      <c r="BM44" s="68"/>
      <c r="BN44" s="140">
        <f t="shared" ref="BN44:BN54" ca="1" si="66">IF(BO44="ok",10,"")</f>
        <v>10</v>
      </c>
      <c r="BO44" s="129" t="str">
        <f t="shared" ref="BO44:BO54" ca="1" si="67">IF(BR44&lt;0,"ok","no")</f>
        <v>ok</v>
      </c>
      <c r="BP44" s="69">
        <f t="shared" ca="1" si="40"/>
        <v>0</v>
      </c>
      <c r="BQ44" s="41">
        <f t="shared" ca="1" si="41"/>
        <v>6</v>
      </c>
      <c r="BR44" s="72">
        <f t="shared" ca="1" si="42"/>
        <v>-6</v>
      </c>
      <c r="BS44" s="68"/>
      <c r="BT44" s="112">
        <v>1</v>
      </c>
      <c r="BU44" s="112">
        <v>1</v>
      </c>
      <c r="BV44" s="68" t="s">
        <v>169</v>
      </c>
      <c r="BW44" s="68"/>
      <c r="BX44" s="68"/>
      <c r="BY44" s="39">
        <f t="shared" ca="1" si="3"/>
        <v>0.49634720052273518</v>
      </c>
      <c r="BZ44" s="40">
        <f t="shared" ca="1" si="4"/>
        <v>24</v>
      </c>
      <c r="CB44" s="37">
        <v>44</v>
      </c>
      <c r="CC44" s="36">
        <v>9</v>
      </c>
      <c r="CD44" s="37">
        <v>8</v>
      </c>
      <c r="CG44" s="39"/>
      <c r="CH44" s="40"/>
      <c r="CJ44" s="37"/>
      <c r="CK44" s="36"/>
      <c r="CL44" s="37"/>
      <c r="CO44" s="39"/>
      <c r="CP44" s="40"/>
      <c r="CQ44" s="17"/>
      <c r="CR44" s="37"/>
      <c r="CS44" s="36"/>
      <c r="CT44" s="37"/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68">C18</f>
        <v>3</v>
      </c>
      <c r="D45" s="11">
        <f t="shared" ca="1" si="68"/>
        <v>2</v>
      </c>
      <c r="E45" s="11">
        <f t="shared" ca="1" si="68"/>
        <v>4</v>
      </c>
      <c r="F45" s="8"/>
      <c r="G45" s="9"/>
      <c r="H45" s="27"/>
      <c r="I45" s="28">
        <f t="shared" ca="1" si="68"/>
        <v>4</v>
      </c>
      <c r="J45" s="11">
        <f t="shared" ca="1" si="68"/>
        <v>3</v>
      </c>
      <c r="K45" s="11">
        <f t="shared" ca="1" si="68"/>
        <v>8</v>
      </c>
      <c r="L45" s="8"/>
      <c r="M45" s="9"/>
      <c r="N45" s="27"/>
      <c r="O45" s="28">
        <f t="shared" ca="1" si="68"/>
        <v>3</v>
      </c>
      <c r="P45" s="11">
        <f t="shared" ca="1" si="68"/>
        <v>5</v>
      </c>
      <c r="Q45" s="11">
        <f t="shared" ca="1" si="68"/>
        <v>3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3"/>
        <v>okok</v>
      </c>
      <c r="AA45" s="59" t="str">
        <f t="shared" ca="1" si="44"/>
        <v>nono</v>
      </c>
      <c r="AB45" s="59" t="str">
        <f t="shared" ca="1" si="45"/>
        <v>okok</v>
      </c>
      <c r="AC45" s="43"/>
      <c r="AD45" s="42"/>
      <c r="AE45" s="61" t="s">
        <v>59</v>
      </c>
      <c r="AF45" s="62"/>
      <c r="AG45" s="127" t="str">
        <f t="shared" ca="1" si="32"/>
        <v>ok</v>
      </c>
      <c r="AH45" s="131">
        <f t="shared" ca="1" si="46"/>
        <v>7</v>
      </c>
      <c r="AI45" s="129" t="str">
        <f t="shared" ca="1" si="47"/>
        <v>ok</v>
      </c>
      <c r="AJ45" s="124" t="str">
        <f t="shared" ca="1" si="48"/>
        <v>ok</v>
      </c>
      <c r="AK45" s="124" t="str">
        <f t="shared" ca="1" si="33"/>
        <v>no</v>
      </c>
      <c r="AL45" s="124" t="str">
        <f t="shared" ca="1" si="49"/>
        <v>ok</v>
      </c>
      <c r="AM45" s="69">
        <f t="shared" ca="1" si="34"/>
        <v>8</v>
      </c>
      <c r="AN45" s="41">
        <f t="shared" ca="1" si="35"/>
        <v>6</v>
      </c>
      <c r="AO45" s="70">
        <f t="shared" ca="1" si="36"/>
        <v>2</v>
      </c>
      <c r="AP45" s="36"/>
      <c r="AQ45" s="127" t="str">
        <f t="shared" ca="1" si="50"/>
        <v>no</v>
      </c>
      <c r="AR45" s="129" t="str">
        <f t="shared" ca="1" si="51"/>
        <v>no</v>
      </c>
      <c r="AS45" s="124" t="str">
        <f t="shared" ca="1" si="52"/>
        <v>no</v>
      </c>
      <c r="AT45" s="137">
        <f t="shared" ca="1" si="53"/>
        <v>10</v>
      </c>
      <c r="AU45" s="134">
        <f t="shared" ca="1" si="54"/>
        <v>10</v>
      </c>
      <c r="AV45" s="124" t="str">
        <f t="shared" ca="1" si="55"/>
        <v>ok</v>
      </c>
      <c r="AW45" s="120">
        <f t="shared" ca="1" si="56"/>
        <v>3</v>
      </c>
      <c r="AX45" s="117"/>
      <c r="AY45" s="120" t="str">
        <f t="shared" ca="1" si="57"/>
        <v/>
      </c>
      <c r="AZ45" s="124" t="str">
        <f t="shared" ca="1" si="58"/>
        <v>ok</v>
      </c>
      <c r="BA45" s="123" t="str">
        <f t="shared" ca="1" si="59"/>
        <v>no</v>
      </c>
      <c r="BB45" s="36"/>
      <c r="BC45" s="140">
        <f t="shared" ca="1" si="60"/>
        <v>3</v>
      </c>
      <c r="BD45" s="129" t="str">
        <f t="shared" ca="1" si="37"/>
        <v>no</v>
      </c>
      <c r="BE45" s="124" t="str">
        <f t="shared" ca="1" si="38"/>
        <v>ok</v>
      </c>
      <c r="BF45" s="123" t="str">
        <f t="shared" ca="1" si="61"/>
        <v>ok</v>
      </c>
      <c r="BG45" s="36"/>
      <c r="BH45" s="127" t="str">
        <f t="shared" ca="1" si="62"/>
        <v>ok</v>
      </c>
      <c r="BI45" s="129" t="str">
        <f t="shared" ca="1" si="63"/>
        <v>no</v>
      </c>
      <c r="BJ45" s="69">
        <f t="shared" ca="1" si="64"/>
        <v>4</v>
      </c>
      <c r="BK45" s="41">
        <f t="shared" ca="1" si="65"/>
        <v>7</v>
      </c>
      <c r="BL45" s="71">
        <f t="shared" ca="1" si="39"/>
        <v>-3</v>
      </c>
      <c r="BM45" s="68"/>
      <c r="BN45" s="140">
        <f t="shared" ca="1" si="66"/>
        <v>10</v>
      </c>
      <c r="BO45" s="129" t="str">
        <f t="shared" ca="1" si="67"/>
        <v>ok</v>
      </c>
      <c r="BP45" s="69">
        <f t="shared" ca="1" si="40"/>
        <v>2</v>
      </c>
      <c r="BQ45" s="41">
        <f t="shared" ca="1" si="41"/>
        <v>6</v>
      </c>
      <c r="BR45" s="72">
        <f t="shared" ca="1" si="42"/>
        <v>-4</v>
      </c>
      <c r="BS45" s="68"/>
      <c r="BT45" s="112">
        <v>2</v>
      </c>
      <c r="BU45" s="112">
        <v>2</v>
      </c>
      <c r="BV45" s="68" t="s">
        <v>14</v>
      </c>
      <c r="BW45" s="68"/>
      <c r="BX45" s="68"/>
      <c r="BY45" s="39">
        <f t="shared" ca="1" si="3"/>
        <v>0.10993187634873425</v>
      </c>
      <c r="BZ45" s="40">
        <f t="shared" ca="1" si="4"/>
        <v>39</v>
      </c>
      <c r="CB45" s="37">
        <v>45</v>
      </c>
      <c r="CC45" s="36">
        <v>9</v>
      </c>
      <c r="CD45" s="37">
        <v>9</v>
      </c>
      <c r="CG45" s="39"/>
      <c r="CH45" s="40"/>
      <c r="CJ45" s="37"/>
      <c r="CK45" s="36"/>
      <c r="CL45" s="37"/>
      <c r="CO45" s="39"/>
      <c r="CP45" s="40"/>
      <c r="CQ45" s="17"/>
      <c r="CR45" s="37"/>
      <c r="CS45" s="36"/>
      <c r="CT45" s="37"/>
      <c r="CV45" s="36"/>
      <c r="CW45" s="36"/>
    </row>
    <row r="46" spans="1:101" s="1" customFormat="1" ht="42" customHeight="1" thickBot="1" x14ac:dyDescent="0.3">
      <c r="A46" s="9"/>
      <c r="B46" s="12" t="str">
        <f t="shared" ref="B46:Q46" si="69">B19</f>
        <v>－</v>
      </c>
      <c r="C46" s="13">
        <f t="shared" ca="1" si="69"/>
        <v>2</v>
      </c>
      <c r="D46" s="13">
        <f t="shared" ca="1" si="69"/>
        <v>6</v>
      </c>
      <c r="E46" s="13">
        <f t="shared" ca="1" si="69"/>
        <v>7</v>
      </c>
      <c r="F46" s="8"/>
      <c r="G46" s="9"/>
      <c r="H46" s="12" t="str">
        <f t="shared" si="69"/>
        <v>－</v>
      </c>
      <c r="I46" s="13">
        <f t="shared" ca="1" si="69"/>
        <v>1</v>
      </c>
      <c r="J46" s="13">
        <f t="shared" ca="1" si="69"/>
        <v>7</v>
      </c>
      <c r="K46" s="13">
        <f t="shared" ca="1" si="69"/>
        <v>9</v>
      </c>
      <c r="L46" s="8"/>
      <c r="M46" s="9"/>
      <c r="N46" s="12" t="str">
        <f t="shared" si="69"/>
        <v>－</v>
      </c>
      <c r="O46" s="13">
        <f t="shared" ca="1" si="69"/>
        <v>1</v>
      </c>
      <c r="P46" s="13">
        <f t="shared" ca="1" si="69"/>
        <v>9</v>
      </c>
      <c r="Q46" s="13">
        <f t="shared" ca="1" si="69"/>
        <v>7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3"/>
        <v>okok</v>
      </c>
      <c r="AA46" s="59" t="str">
        <f t="shared" ca="1" si="44"/>
        <v>nono</v>
      </c>
      <c r="AB46" s="59" t="str">
        <f t="shared" ca="1" si="45"/>
        <v>okok</v>
      </c>
      <c r="AC46" s="43"/>
      <c r="AD46" s="42"/>
      <c r="AE46" s="61" t="s">
        <v>60</v>
      </c>
      <c r="AF46" s="62"/>
      <c r="AG46" s="127" t="str">
        <f t="shared" ca="1" si="32"/>
        <v>ok</v>
      </c>
      <c r="AH46" s="131">
        <f t="shared" ca="1" si="46"/>
        <v>8</v>
      </c>
      <c r="AI46" s="129" t="str">
        <f t="shared" ca="1" si="47"/>
        <v>ok</v>
      </c>
      <c r="AJ46" s="124" t="str">
        <f t="shared" ca="1" si="48"/>
        <v>ok</v>
      </c>
      <c r="AK46" s="124" t="str">
        <f t="shared" ca="1" si="33"/>
        <v>no</v>
      </c>
      <c r="AL46" s="124" t="str">
        <f t="shared" ca="1" si="49"/>
        <v>ok</v>
      </c>
      <c r="AM46" s="69">
        <f t="shared" ca="1" si="34"/>
        <v>9</v>
      </c>
      <c r="AN46" s="41">
        <f t="shared" ca="1" si="35"/>
        <v>8</v>
      </c>
      <c r="AO46" s="70">
        <f t="shared" ca="1" si="36"/>
        <v>1</v>
      </c>
      <c r="AP46" s="36"/>
      <c r="AQ46" s="127" t="str">
        <f t="shared" ca="1" si="50"/>
        <v>no</v>
      </c>
      <c r="AR46" s="129" t="str">
        <f t="shared" ca="1" si="51"/>
        <v>no</v>
      </c>
      <c r="AS46" s="124" t="str">
        <f t="shared" ca="1" si="52"/>
        <v>no</v>
      </c>
      <c r="AT46" s="137">
        <f t="shared" ca="1" si="53"/>
        <v>10</v>
      </c>
      <c r="AU46" s="134">
        <f t="shared" ca="1" si="54"/>
        <v>10</v>
      </c>
      <c r="AV46" s="124" t="str">
        <f t="shared" ca="1" si="55"/>
        <v>ok</v>
      </c>
      <c r="AW46" s="120">
        <f t="shared" ca="1" si="56"/>
        <v>2</v>
      </c>
      <c r="AX46" s="117"/>
      <c r="AY46" s="120" t="str">
        <f t="shared" ca="1" si="57"/>
        <v/>
      </c>
      <c r="AZ46" s="124" t="str">
        <f t="shared" ca="1" si="58"/>
        <v>ok</v>
      </c>
      <c r="BA46" s="123" t="str">
        <f t="shared" ca="1" si="59"/>
        <v>no</v>
      </c>
      <c r="BB46" s="36"/>
      <c r="BC46" s="140">
        <f t="shared" ca="1" si="60"/>
        <v>2</v>
      </c>
      <c r="BD46" s="129" t="str">
        <f t="shared" ca="1" si="37"/>
        <v>no</v>
      </c>
      <c r="BE46" s="124" t="str">
        <f t="shared" ca="1" si="38"/>
        <v>ok</v>
      </c>
      <c r="BF46" s="123" t="str">
        <f t="shared" ca="1" si="61"/>
        <v>ok</v>
      </c>
      <c r="BG46" s="36"/>
      <c r="BH46" s="127" t="str">
        <f t="shared" ca="1" si="62"/>
        <v>ok</v>
      </c>
      <c r="BI46" s="129" t="str">
        <f t="shared" ca="1" si="63"/>
        <v>no</v>
      </c>
      <c r="BJ46" s="69">
        <f t="shared" ca="1" si="64"/>
        <v>3</v>
      </c>
      <c r="BK46" s="41">
        <f t="shared" ca="1" si="65"/>
        <v>9</v>
      </c>
      <c r="BL46" s="71">
        <f t="shared" ca="1" si="39"/>
        <v>-6</v>
      </c>
      <c r="BM46" s="68"/>
      <c r="BN46" s="140">
        <f t="shared" ca="1" si="66"/>
        <v>10</v>
      </c>
      <c r="BO46" s="129" t="str">
        <f t="shared" ca="1" si="67"/>
        <v>ok</v>
      </c>
      <c r="BP46" s="69">
        <f t="shared" ca="1" si="40"/>
        <v>1</v>
      </c>
      <c r="BQ46" s="41">
        <f t="shared" ca="1" si="41"/>
        <v>5</v>
      </c>
      <c r="BR46" s="72">
        <f t="shared" ca="1" si="42"/>
        <v>-4</v>
      </c>
      <c r="BS46" s="68"/>
      <c r="BT46" s="112">
        <v>3</v>
      </c>
      <c r="BU46" s="112">
        <v>3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39"/>
      <c r="CP46" s="40"/>
      <c r="CQ46" s="17"/>
      <c r="CR46" s="37"/>
      <c r="CS46" s="36"/>
      <c r="CT46" s="37"/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0</v>
      </c>
      <c r="D47" s="30">
        <f ca="1">MOD(ROUNDDOWN(AM35/10,0),10)</f>
        <v>5</v>
      </c>
      <c r="E47" s="30">
        <f ca="1">MOD(AM35,10)</f>
        <v>7</v>
      </c>
      <c r="F47" s="8"/>
      <c r="G47" s="9"/>
      <c r="H47" s="29"/>
      <c r="I47" s="30">
        <f ca="1">MOD(ROUNDDOWN(AM36/100,0),10)</f>
        <v>2</v>
      </c>
      <c r="J47" s="30">
        <f ca="1">MOD(ROUNDDOWN(AM36/10,0),10)</f>
        <v>5</v>
      </c>
      <c r="K47" s="30">
        <f ca="1">MOD(AM36,10)</f>
        <v>9</v>
      </c>
      <c r="L47" s="8"/>
      <c r="M47" s="9"/>
      <c r="N47" s="29"/>
      <c r="O47" s="30">
        <f ca="1">MOD(ROUNDDOWN(AM37/100,0),10)</f>
        <v>1</v>
      </c>
      <c r="P47" s="30">
        <f ca="1">MOD(ROUNDDOWN(AM37/10,0),10)</f>
        <v>5</v>
      </c>
      <c r="Q47" s="30">
        <f ca="1">MOD(AM37,10)</f>
        <v>6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3"/>
        <v>okok</v>
      </c>
      <c r="AA47" s="59" t="str">
        <f t="shared" ca="1" si="44"/>
        <v>nono</v>
      </c>
      <c r="AB47" s="59" t="str">
        <f t="shared" ca="1" si="45"/>
        <v>okok</v>
      </c>
      <c r="AC47" s="43"/>
      <c r="AD47" s="42"/>
      <c r="AE47" s="61" t="s">
        <v>61</v>
      </c>
      <c r="AF47" s="62"/>
      <c r="AG47" s="127" t="str">
        <f t="shared" ca="1" si="32"/>
        <v>ok</v>
      </c>
      <c r="AH47" s="131">
        <f t="shared" ca="1" si="46"/>
        <v>6</v>
      </c>
      <c r="AI47" s="129" t="str">
        <f t="shared" ca="1" si="47"/>
        <v>ok</v>
      </c>
      <c r="AJ47" s="124" t="str">
        <f t="shared" ca="1" si="48"/>
        <v>ok</v>
      </c>
      <c r="AK47" s="124" t="str">
        <f t="shared" ca="1" si="33"/>
        <v>no</v>
      </c>
      <c r="AL47" s="124" t="str">
        <f t="shared" ca="1" si="49"/>
        <v>ok</v>
      </c>
      <c r="AM47" s="69">
        <f t="shared" ca="1" si="34"/>
        <v>7</v>
      </c>
      <c r="AN47" s="41">
        <f t="shared" ca="1" si="35"/>
        <v>6</v>
      </c>
      <c r="AO47" s="70">
        <f t="shared" ca="1" si="36"/>
        <v>1</v>
      </c>
      <c r="AP47" s="36"/>
      <c r="AQ47" s="127" t="str">
        <f t="shared" ca="1" si="50"/>
        <v>no</v>
      </c>
      <c r="AR47" s="129" t="str">
        <f t="shared" ca="1" si="51"/>
        <v>no</v>
      </c>
      <c r="AS47" s="124" t="str">
        <f t="shared" ca="1" si="52"/>
        <v>no</v>
      </c>
      <c r="AT47" s="137">
        <f t="shared" ca="1" si="53"/>
        <v>10</v>
      </c>
      <c r="AU47" s="134">
        <f t="shared" ca="1" si="54"/>
        <v>10</v>
      </c>
      <c r="AV47" s="124" t="str">
        <f t="shared" ca="1" si="55"/>
        <v>ok</v>
      </c>
      <c r="AW47" s="120">
        <f t="shared" ca="1" si="56"/>
        <v>0</v>
      </c>
      <c r="AX47" s="117"/>
      <c r="AY47" s="120" t="str">
        <f t="shared" ca="1" si="57"/>
        <v/>
      </c>
      <c r="AZ47" s="124" t="str">
        <f t="shared" ca="1" si="58"/>
        <v>ok</v>
      </c>
      <c r="BA47" s="123" t="str">
        <f t="shared" ca="1" si="59"/>
        <v>no</v>
      </c>
      <c r="BB47" s="36"/>
      <c r="BC47" s="140">
        <f t="shared" ca="1" si="60"/>
        <v>0</v>
      </c>
      <c r="BD47" s="129" t="str">
        <f t="shared" ca="1" si="37"/>
        <v>no</v>
      </c>
      <c r="BE47" s="124" t="str">
        <f t="shared" ca="1" si="38"/>
        <v>ok</v>
      </c>
      <c r="BF47" s="123" t="str">
        <f t="shared" ca="1" si="61"/>
        <v>ok</v>
      </c>
      <c r="BG47" s="36"/>
      <c r="BH47" s="127" t="str">
        <f t="shared" ca="1" si="62"/>
        <v>ok</v>
      </c>
      <c r="BI47" s="129" t="str">
        <f t="shared" ca="1" si="63"/>
        <v>no</v>
      </c>
      <c r="BJ47" s="69">
        <f t="shared" ca="1" si="64"/>
        <v>1</v>
      </c>
      <c r="BK47" s="41">
        <f t="shared" ca="1" si="65"/>
        <v>4</v>
      </c>
      <c r="BL47" s="71">
        <f t="shared" ca="1" si="39"/>
        <v>-3</v>
      </c>
      <c r="BM47" s="68"/>
      <c r="BN47" s="140">
        <f t="shared" ca="1" si="66"/>
        <v>10</v>
      </c>
      <c r="BO47" s="129" t="str">
        <f t="shared" ca="1" si="67"/>
        <v>ok</v>
      </c>
      <c r="BP47" s="69">
        <f t="shared" ca="1" si="40"/>
        <v>5</v>
      </c>
      <c r="BQ47" s="41">
        <f t="shared" ca="1" si="41"/>
        <v>8</v>
      </c>
      <c r="BR47" s="72">
        <f t="shared" ca="1" si="42"/>
        <v>-3</v>
      </c>
      <c r="BS47" s="68"/>
      <c r="BT47" s="112">
        <v>4</v>
      </c>
      <c r="BU47" s="112">
        <v>4</v>
      </c>
      <c r="BV47" s="68" t="s">
        <v>170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39"/>
      <c r="CP47" s="40"/>
      <c r="CR47" s="37"/>
      <c r="CS47" s="36"/>
      <c r="CT47" s="37"/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171</v>
      </c>
      <c r="V48" s="2"/>
      <c r="W48" s="2"/>
      <c r="X48" s="37"/>
      <c r="Y48" s="37" t="s">
        <v>62</v>
      </c>
      <c r="Z48" s="59" t="str">
        <f t="shared" ca="1" si="43"/>
        <v>okok</v>
      </c>
      <c r="AA48" s="59" t="str">
        <f t="shared" ca="1" si="44"/>
        <v>nono</v>
      </c>
      <c r="AB48" s="59" t="str">
        <f t="shared" ca="1" si="45"/>
        <v>okok</v>
      </c>
      <c r="AC48" s="43"/>
      <c r="AD48" s="42"/>
      <c r="AE48" s="61" t="s">
        <v>62</v>
      </c>
      <c r="AF48" s="62"/>
      <c r="AG48" s="127" t="str">
        <f t="shared" ca="1" si="32"/>
        <v>ok</v>
      </c>
      <c r="AH48" s="131">
        <f t="shared" ca="1" si="46"/>
        <v>4</v>
      </c>
      <c r="AI48" s="129" t="str">
        <f t="shared" ca="1" si="47"/>
        <v>ok</v>
      </c>
      <c r="AJ48" s="124" t="str">
        <f t="shared" ca="1" si="48"/>
        <v>ok</v>
      </c>
      <c r="AK48" s="124" t="str">
        <f t="shared" ca="1" si="33"/>
        <v>no</v>
      </c>
      <c r="AL48" s="124" t="str">
        <f t="shared" ca="1" si="49"/>
        <v>ok</v>
      </c>
      <c r="AM48" s="69">
        <f t="shared" ca="1" si="34"/>
        <v>5</v>
      </c>
      <c r="AN48" s="41">
        <f t="shared" ca="1" si="35"/>
        <v>1</v>
      </c>
      <c r="AO48" s="70">
        <f t="shared" ca="1" si="36"/>
        <v>4</v>
      </c>
      <c r="AP48" s="36"/>
      <c r="AQ48" s="127" t="str">
        <f t="shared" ca="1" si="50"/>
        <v>no</v>
      </c>
      <c r="AR48" s="129" t="str">
        <f t="shared" ca="1" si="51"/>
        <v>no</v>
      </c>
      <c r="AS48" s="124" t="str">
        <f t="shared" ca="1" si="52"/>
        <v>no</v>
      </c>
      <c r="AT48" s="137">
        <f t="shared" ca="1" si="53"/>
        <v>10</v>
      </c>
      <c r="AU48" s="134">
        <f t="shared" ca="1" si="54"/>
        <v>10</v>
      </c>
      <c r="AV48" s="124" t="str">
        <f t="shared" ca="1" si="55"/>
        <v>ok</v>
      </c>
      <c r="AW48" s="120">
        <f t="shared" ca="1" si="56"/>
        <v>2</v>
      </c>
      <c r="AX48" s="117"/>
      <c r="AY48" s="120" t="str">
        <f t="shared" ca="1" si="57"/>
        <v/>
      </c>
      <c r="AZ48" s="124" t="str">
        <f t="shared" ca="1" si="58"/>
        <v>ok</v>
      </c>
      <c r="BA48" s="123" t="str">
        <f t="shared" ca="1" si="59"/>
        <v>no</v>
      </c>
      <c r="BB48" s="36"/>
      <c r="BC48" s="140">
        <f t="shared" ca="1" si="60"/>
        <v>2</v>
      </c>
      <c r="BD48" s="129" t="str">
        <f t="shared" ca="1" si="37"/>
        <v>no</v>
      </c>
      <c r="BE48" s="124" t="str">
        <f t="shared" ca="1" si="38"/>
        <v>ok</v>
      </c>
      <c r="BF48" s="123" t="str">
        <f t="shared" ca="1" si="61"/>
        <v>ok</v>
      </c>
      <c r="BG48" s="36"/>
      <c r="BH48" s="127" t="str">
        <f t="shared" ca="1" si="62"/>
        <v>ok</v>
      </c>
      <c r="BI48" s="129" t="str">
        <f t="shared" ca="1" si="63"/>
        <v>no</v>
      </c>
      <c r="BJ48" s="69">
        <f t="shared" ca="1" si="64"/>
        <v>3</v>
      </c>
      <c r="BK48" s="41">
        <f t="shared" ca="1" si="65"/>
        <v>5</v>
      </c>
      <c r="BL48" s="71">
        <f t="shared" ca="1" si="39"/>
        <v>-2</v>
      </c>
      <c r="BM48" s="68"/>
      <c r="BN48" s="140">
        <f t="shared" ca="1" si="66"/>
        <v>10</v>
      </c>
      <c r="BO48" s="129" t="str">
        <f t="shared" ca="1" si="67"/>
        <v>ok</v>
      </c>
      <c r="BP48" s="69">
        <f t="shared" ca="1" si="40"/>
        <v>5</v>
      </c>
      <c r="BQ48" s="41">
        <f t="shared" ca="1" si="41"/>
        <v>7</v>
      </c>
      <c r="BR48" s="72">
        <f t="shared" ca="1" si="42"/>
        <v>-2</v>
      </c>
      <c r="BS48" s="68"/>
      <c r="BT48" s="112">
        <v>5</v>
      </c>
      <c r="BU48" s="112">
        <v>5</v>
      </c>
      <c r="BV48" s="68" t="s">
        <v>172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/>
      <c r="CP48" s="40"/>
      <c r="CR48" s="37"/>
      <c r="CS48" s="36"/>
      <c r="CT48" s="37"/>
      <c r="CV48" s="36"/>
      <c r="CW48" s="36"/>
    </row>
    <row r="49" spans="1:101" s="1" customFormat="1" ht="36.6" customHeight="1" x14ac:dyDescent="0.25">
      <c r="A49" s="3"/>
      <c r="B49" s="4"/>
      <c r="C49" s="21"/>
      <c r="D49" s="22">
        <f ca="1">IF($AT52="","",VLOOKUP($AT52,$BT$43:$BU$53,2,FALSE))</f>
        <v>10</v>
      </c>
      <c r="E49" s="21"/>
      <c r="F49" s="21"/>
      <c r="G49" s="23"/>
      <c r="H49" s="21"/>
      <c r="I49" s="21"/>
      <c r="J49" s="22">
        <f ca="1">IF($AT53="","",VLOOKUP($AT53,$BT$43:$BU$53,2,FALSE))</f>
        <v>10</v>
      </c>
      <c r="K49" s="21"/>
      <c r="L49" s="24"/>
      <c r="M49" s="20"/>
      <c r="N49" s="24"/>
      <c r="O49" s="21"/>
      <c r="P49" s="22">
        <f ca="1">IF($AT54="","",VLOOKUP($AT54,$BT$43:$BU$53,2,FALSE))</f>
        <v>10</v>
      </c>
      <c r="Q49" s="21"/>
      <c r="R49" s="5"/>
      <c r="S49" s="2"/>
      <c r="T49" s="2"/>
      <c r="U49" s="58" t="s">
        <v>173</v>
      </c>
      <c r="V49" s="2"/>
      <c r="W49" s="2"/>
      <c r="X49" s="37"/>
      <c r="Y49" s="37" t="s">
        <v>63</v>
      </c>
      <c r="Z49" s="59" t="str">
        <f t="shared" ca="1" si="43"/>
        <v>okok</v>
      </c>
      <c r="AA49" s="59" t="str">
        <f t="shared" ca="1" si="44"/>
        <v>nono</v>
      </c>
      <c r="AB49" s="59" t="str">
        <f t="shared" ca="1" si="45"/>
        <v>okok</v>
      </c>
      <c r="AC49" s="43"/>
      <c r="AD49" s="73"/>
      <c r="AE49" s="61" t="s">
        <v>63</v>
      </c>
      <c r="AF49" s="62"/>
      <c r="AG49" s="127" t="str">
        <f t="shared" ca="1" si="32"/>
        <v>ok</v>
      </c>
      <c r="AH49" s="131">
        <f t="shared" ca="1" si="46"/>
        <v>2</v>
      </c>
      <c r="AI49" s="129" t="str">
        <f t="shared" ca="1" si="47"/>
        <v>ok</v>
      </c>
      <c r="AJ49" s="124" t="str">
        <f t="shared" ca="1" si="48"/>
        <v>ok</v>
      </c>
      <c r="AK49" s="124" t="str">
        <f t="shared" ca="1" si="33"/>
        <v>no</v>
      </c>
      <c r="AL49" s="124" t="str">
        <f t="shared" ca="1" si="49"/>
        <v>ok</v>
      </c>
      <c r="AM49" s="69">
        <f t="shared" ca="1" si="34"/>
        <v>3</v>
      </c>
      <c r="AN49" s="41">
        <f t="shared" ca="1" si="35"/>
        <v>2</v>
      </c>
      <c r="AO49" s="70">
        <f t="shared" ca="1" si="36"/>
        <v>1</v>
      </c>
      <c r="AP49" s="36"/>
      <c r="AQ49" s="127" t="str">
        <f t="shared" ca="1" si="50"/>
        <v>no</v>
      </c>
      <c r="AR49" s="129" t="str">
        <f ca="1">IF(AY49=9,"ok","no")</f>
        <v>no</v>
      </c>
      <c r="AS49" s="124" t="str">
        <f t="shared" ca="1" si="52"/>
        <v>no</v>
      </c>
      <c r="AT49" s="137">
        <f ca="1">IF(AY49=9,AY49,IF(AU49=10,AU49,""))</f>
        <v>10</v>
      </c>
      <c r="AU49" s="134">
        <f t="shared" ca="1" si="54"/>
        <v>10</v>
      </c>
      <c r="AV49" s="124" t="str">
        <f t="shared" ca="1" si="55"/>
        <v>ok</v>
      </c>
      <c r="AW49" s="120">
        <f t="shared" ca="1" si="56"/>
        <v>1</v>
      </c>
      <c r="AX49" s="117"/>
      <c r="AY49" s="120" t="str">
        <f t="shared" ca="1" si="57"/>
        <v/>
      </c>
      <c r="AZ49" s="124" t="str">
        <f t="shared" ca="1" si="58"/>
        <v>ok</v>
      </c>
      <c r="BA49" s="123" t="str">
        <f t="shared" ca="1" si="59"/>
        <v>no</v>
      </c>
      <c r="BB49" s="36"/>
      <c r="BC49" s="140">
        <f t="shared" ca="1" si="60"/>
        <v>1</v>
      </c>
      <c r="BD49" s="129" t="str">
        <f t="shared" ca="1" si="37"/>
        <v>no</v>
      </c>
      <c r="BE49" s="124" t="str">
        <f t="shared" ca="1" si="38"/>
        <v>ok</v>
      </c>
      <c r="BF49" s="123" t="str">
        <f t="shared" ca="1" si="61"/>
        <v>ok</v>
      </c>
      <c r="BG49" s="36"/>
      <c r="BH49" s="127" t="str">
        <f t="shared" ca="1" si="62"/>
        <v>ok</v>
      </c>
      <c r="BI49" s="129" t="str">
        <f t="shared" ca="1" si="63"/>
        <v>no</v>
      </c>
      <c r="BJ49" s="69">
        <f t="shared" ca="1" si="64"/>
        <v>2</v>
      </c>
      <c r="BK49" s="41">
        <f t="shared" ca="1" si="65"/>
        <v>6</v>
      </c>
      <c r="BL49" s="71">
        <f t="shared" ca="1" si="39"/>
        <v>-4</v>
      </c>
      <c r="BM49" s="68"/>
      <c r="BN49" s="140">
        <f t="shared" ca="1" si="66"/>
        <v>10</v>
      </c>
      <c r="BO49" s="129" t="str">
        <f t="shared" ca="1" si="67"/>
        <v>ok</v>
      </c>
      <c r="BP49" s="69">
        <f t="shared" ca="1" si="40"/>
        <v>4</v>
      </c>
      <c r="BQ49" s="41">
        <f t="shared" ca="1" si="41"/>
        <v>7</v>
      </c>
      <c r="BR49" s="72">
        <f t="shared" ca="1" si="42"/>
        <v>-3</v>
      </c>
      <c r="BS49" s="68"/>
      <c r="BT49" s="112">
        <v>6</v>
      </c>
      <c r="BU49" s="112">
        <v>6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/>
      <c r="CP49" s="40"/>
      <c r="CR49" s="37"/>
      <c r="CS49" s="36"/>
      <c r="CT49" s="37"/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>
        <f ca="1">IF($AH52="","",VLOOKUP($AH52,$BT$43:$BU$53,2,FALSE))</f>
        <v>8</v>
      </c>
      <c r="D50" s="32">
        <f ca="1">IF($BC52="","",VLOOKUP($BC52,$BT$43:$BU$53,2,FALSE))</f>
        <v>3</v>
      </c>
      <c r="E50" s="32">
        <f ca="1">IF($BN52="","",VLOOKUP($BN52,$BT$43:$BU$53,2,FALSE))</f>
        <v>10</v>
      </c>
      <c r="F50" s="8"/>
      <c r="G50" s="6" t="str">
        <f>G23</f>
        <v>⑪</v>
      </c>
      <c r="H50" s="7"/>
      <c r="I50" s="32">
        <f ca="1">IF($AH53="","",VLOOKUP($AH53,$BT$43:$BU$53,2,FALSE))</f>
        <v>7</v>
      </c>
      <c r="J50" s="32">
        <f ca="1">IF($BC53="","",VLOOKUP($BC53,$BT$43:$BU$53,2,FALSE))</f>
        <v>1</v>
      </c>
      <c r="K50" s="32">
        <f ca="1">IF($BN53="","",VLOOKUP($BN53,$BT$43:$BU$53,2,FALSE))</f>
        <v>10</v>
      </c>
      <c r="L50" s="8"/>
      <c r="M50" s="6" t="str">
        <f>M23</f>
        <v>⑫</v>
      </c>
      <c r="N50" s="7"/>
      <c r="O50" s="32">
        <f ca="1">IF($AH54="","",VLOOKUP($AH54,$BT$43:$BU$53,2,FALSE))</f>
        <v>4</v>
      </c>
      <c r="P50" s="32">
        <f ca="1">IF($BC54="","",VLOOKUP($BC54,$BT$43:$BU$53,2,FALSE))</f>
        <v>0</v>
      </c>
      <c r="Q50" s="32">
        <f ca="1">IF($BN54="","",VLOOKUP($BN54,$BT$43:$BU$53,2,FALSE))</f>
        <v>10</v>
      </c>
      <c r="R50" s="8"/>
      <c r="S50" s="2"/>
      <c r="T50" s="2"/>
      <c r="U50" s="58" t="s">
        <v>174</v>
      </c>
      <c r="V50" s="2"/>
      <c r="W50" s="2"/>
      <c r="X50" s="37"/>
      <c r="Y50" s="37" t="s">
        <v>64</v>
      </c>
      <c r="Z50" s="59" t="str">
        <f t="shared" ca="1" si="43"/>
        <v>okok</v>
      </c>
      <c r="AA50" s="59" t="str">
        <f t="shared" ca="1" si="44"/>
        <v>nono</v>
      </c>
      <c r="AB50" s="59" t="str">
        <f t="shared" ca="1" si="45"/>
        <v>okok</v>
      </c>
      <c r="AC50" s="43"/>
      <c r="AD50" s="35"/>
      <c r="AE50" s="61" t="s">
        <v>64</v>
      </c>
      <c r="AF50" s="62"/>
      <c r="AG50" s="127" t="str">
        <f t="shared" ca="1" si="32"/>
        <v>ok</v>
      </c>
      <c r="AH50" s="131">
        <f t="shared" ca="1" si="46"/>
        <v>3</v>
      </c>
      <c r="AI50" s="129" t="str">
        <f t="shared" ca="1" si="47"/>
        <v>ok</v>
      </c>
      <c r="AJ50" s="124" t="str">
        <f t="shared" ca="1" si="48"/>
        <v>ok</v>
      </c>
      <c r="AK50" s="124" t="str">
        <f t="shared" ca="1" si="33"/>
        <v>no</v>
      </c>
      <c r="AL50" s="124" t="str">
        <f t="shared" ca="1" si="49"/>
        <v>ok</v>
      </c>
      <c r="AM50" s="69">
        <f t="shared" ca="1" si="34"/>
        <v>4</v>
      </c>
      <c r="AN50" s="41">
        <f t="shared" ca="1" si="35"/>
        <v>1</v>
      </c>
      <c r="AO50" s="70">
        <f t="shared" ca="1" si="36"/>
        <v>3</v>
      </c>
      <c r="AP50" s="36"/>
      <c r="AQ50" s="127" t="str">
        <f t="shared" ca="1" si="50"/>
        <v>no</v>
      </c>
      <c r="AR50" s="129" t="str">
        <f t="shared" ca="1" si="51"/>
        <v>no</v>
      </c>
      <c r="AS50" s="124" t="str">
        <f t="shared" ca="1" si="52"/>
        <v>no</v>
      </c>
      <c r="AT50" s="137">
        <f t="shared" ca="1" si="53"/>
        <v>10</v>
      </c>
      <c r="AU50" s="134">
        <f t="shared" ca="1" si="54"/>
        <v>10</v>
      </c>
      <c r="AV50" s="124" t="str">
        <f t="shared" ca="1" si="55"/>
        <v>ok</v>
      </c>
      <c r="AW50" s="120">
        <f t="shared" ca="1" si="56"/>
        <v>2</v>
      </c>
      <c r="AX50" s="117"/>
      <c r="AY50" s="120" t="str">
        <f t="shared" ca="1" si="57"/>
        <v/>
      </c>
      <c r="AZ50" s="124" t="str">
        <f t="shared" ca="1" si="58"/>
        <v>ok</v>
      </c>
      <c r="BA50" s="123" t="str">
        <f t="shared" ca="1" si="59"/>
        <v>no</v>
      </c>
      <c r="BB50" s="36"/>
      <c r="BC50" s="140">
        <f t="shared" ca="1" si="60"/>
        <v>2</v>
      </c>
      <c r="BD50" s="129" t="str">
        <f t="shared" ca="1" si="37"/>
        <v>no</v>
      </c>
      <c r="BE50" s="124" t="str">
        <f t="shared" ca="1" si="38"/>
        <v>ok</v>
      </c>
      <c r="BF50" s="123" t="str">
        <f t="shared" ca="1" si="61"/>
        <v>ok</v>
      </c>
      <c r="BG50" s="36"/>
      <c r="BH50" s="127" t="str">
        <f t="shared" ca="1" si="62"/>
        <v>ok</v>
      </c>
      <c r="BI50" s="129" t="str">
        <f t="shared" ca="1" si="63"/>
        <v>no</v>
      </c>
      <c r="BJ50" s="69">
        <f t="shared" ca="1" si="64"/>
        <v>3</v>
      </c>
      <c r="BK50" s="41">
        <f t="shared" ca="1" si="65"/>
        <v>7</v>
      </c>
      <c r="BL50" s="71">
        <f t="shared" ca="1" si="39"/>
        <v>-4</v>
      </c>
      <c r="BM50" s="68"/>
      <c r="BN50" s="140">
        <f t="shared" ca="1" si="66"/>
        <v>10</v>
      </c>
      <c r="BO50" s="129" t="str">
        <f t="shared" ca="1" si="67"/>
        <v>ok</v>
      </c>
      <c r="BP50" s="69">
        <f t="shared" ca="1" si="40"/>
        <v>8</v>
      </c>
      <c r="BQ50" s="41">
        <f t="shared" ca="1" si="41"/>
        <v>9</v>
      </c>
      <c r="BR50" s="72">
        <f t="shared" ca="1" si="42"/>
        <v>-1</v>
      </c>
      <c r="BS50" s="68"/>
      <c r="BT50" s="112">
        <v>7</v>
      </c>
      <c r="BU50" s="112">
        <v>7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/>
      <c r="CP50" s="40"/>
      <c r="CR50" s="37"/>
      <c r="CS50" s="36"/>
      <c r="CT50" s="37"/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0">C24</f>
        <v>9</v>
      </c>
      <c r="D51" s="11">
        <f t="shared" ca="1" si="70"/>
        <v>4</v>
      </c>
      <c r="E51" s="11">
        <f t="shared" ca="1" si="70"/>
        <v>1</v>
      </c>
      <c r="F51" s="8"/>
      <c r="G51" s="9"/>
      <c r="H51" s="10"/>
      <c r="I51" s="11">
        <f t="shared" ca="1" si="70"/>
        <v>8</v>
      </c>
      <c r="J51" s="11">
        <f t="shared" ca="1" si="70"/>
        <v>2</v>
      </c>
      <c r="K51" s="11">
        <f t="shared" ca="1" si="70"/>
        <v>2</v>
      </c>
      <c r="L51" s="8"/>
      <c r="M51" s="9"/>
      <c r="N51" s="10"/>
      <c r="O51" s="11">
        <f t="shared" ca="1" si="70"/>
        <v>5</v>
      </c>
      <c r="P51" s="11">
        <f t="shared" ca="1" si="70"/>
        <v>1</v>
      </c>
      <c r="Q51" s="11">
        <f t="shared" ca="1" si="70"/>
        <v>0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3"/>
        <v>okok</v>
      </c>
      <c r="AA51" s="59" t="str">
        <f t="shared" ca="1" si="44"/>
        <v>nono</v>
      </c>
      <c r="AB51" s="59" t="str">
        <f t="shared" ca="1" si="45"/>
        <v>okok</v>
      </c>
      <c r="AC51" s="43"/>
      <c r="AD51" s="35"/>
      <c r="AE51" s="61" t="s">
        <v>65</v>
      </c>
      <c r="AF51" s="62"/>
      <c r="AG51" s="127" t="str">
        <f t="shared" ca="1" si="32"/>
        <v>ok</v>
      </c>
      <c r="AH51" s="131">
        <f t="shared" ca="1" si="46"/>
        <v>2</v>
      </c>
      <c r="AI51" s="129" t="str">
        <f t="shared" ca="1" si="47"/>
        <v>ok</v>
      </c>
      <c r="AJ51" s="124" t="str">
        <f t="shared" ca="1" si="48"/>
        <v>ok</v>
      </c>
      <c r="AK51" s="124" t="str">
        <f t="shared" ca="1" si="33"/>
        <v>no</v>
      </c>
      <c r="AL51" s="124" t="str">
        <f t="shared" ca="1" si="49"/>
        <v>ok</v>
      </c>
      <c r="AM51" s="69">
        <f t="shared" ca="1" si="34"/>
        <v>3</v>
      </c>
      <c r="AN51" s="41">
        <f t="shared" ca="1" si="35"/>
        <v>1</v>
      </c>
      <c r="AO51" s="70">
        <f t="shared" ca="1" si="36"/>
        <v>2</v>
      </c>
      <c r="AP51" s="36"/>
      <c r="AQ51" s="127" t="str">
        <f t="shared" ca="1" si="50"/>
        <v>no</v>
      </c>
      <c r="AR51" s="129" t="str">
        <f t="shared" ca="1" si="51"/>
        <v>no</v>
      </c>
      <c r="AS51" s="124" t="str">
        <f t="shared" ca="1" si="52"/>
        <v>no</v>
      </c>
      <c r="AT51" s="137">
        <f t="shared" ca="1" si="53"/>
        <v>10</v>
      </c>
      <c r="AU51" s="134">
        <f t="shared" ca="1" si="54"/>
        <v>10</v>
      </c>
      <c r="AV51" s="124" t="str">
        <f t="shared" ca="1" si="55"/>
        <v>ok</v>
      </c>
      <c r="AW51" s="120">
        <f t="shared" ca="1" si="56"/>
        <v>4</v>
      </c>
      <c r="AX51" s="117"/>
      <c r="AY51" s="120" t="str">
        <f t="shared" ca="1" si="57"/>
        <v/>
      </c>
      <c r="AZ51" s="124" t="str">
        <f t="shared" ca="1" si="58"/>
        <v>ok</v>
      </c>
      <c r="BA51" s="123" t="str">
        <f t="shared" ca="1" si="59"/>
        <v>no</v>
      </c>
      <c r="BB51" s="36"/>
      <c r="BC51" s="140">
        <f t="shared" ca="1" si="60"/>
        <v>4</v>
      </c>
      <c r="BD51" s="129" t="str">
        <f t="shared" ca="1" si="37"/>
        <v>no</v>
      </c>
      <c r="BE51" s="124" t="str">
        <f t="shared" ca="1" si="38"/>
        <v>ok</v>
      </c>
      <c r="BF51" s="123" t="str">
        <f t="shared" ca="1" si="61"/>
        <v>ok</v>
      </c>
      <c r="BG51" s="36"/>
      <c r="BH51" s="127" t="str">
        <f t="shared" ca="1" si="62"/>
        <v>ok</v>
      </c>
      <c r="BI51" s="129" t="str">
        <f t="shared" ca="1" si="63"/>
        <v>no</v>
      </c>
      <c r="BJ51" s="69">
        <f t="shared" ca="1" si="64"/>
        <v>5</v>
      </c>
      <c r="BK51" s="41">
        <f t="shared" ca="1" si="65"/>
        <v>9</v>
      </c>
      <c r="BL51" s="71">
        <f t="shared" ca="1" si="39"/>
        <v>-4</v>
      </c>
      <c r="BM51" s="68"/>
      <c r="BN51" s="140">
        <f t="shared" ca="1" si="66"/>
        <v>10</v>
      </c>
      <c r="BO51" s="129" t="str">
        <f t="shared" ca="1" si="67"/>
        <v>ok</v>
      </c>
      <c r="BP51" s="69">
        <f t="shared" ca="1" si="40"/>
        <v>3</v>
      </c>
      <c r="BQ51" s="41">
        <f t="shared" ca="1" si="41"/>
        <v>7</v>
      </c>
      <c r="BR51" s="72">
        <f t="shared" ca="1" si="42"/>
        <v>-4</v>
      </c>
      <c r="BS51" s="68"/>
      <c r="BT51" s="112">
        <v>8</v>
      </c>
      <c r="BU51" s="112">
        <v>8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/>
      <c r="CP51" s="40"/>
      <c r="CR51" s="37"/>
      <c r="CS51" s="36"/>
      <c r="CT51" s="37"/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1">B25</f>
        <v>－</v>
      </c>
      <c r="C52" s="13">
        <f t="shared" ca="1" si="71"/>
        <v>4</v>
      </c>
      <c r="D52" s="13">
        <f t="shared" ca="1" si="71"/>
        <v>5</v>
      </c>
      <c r="E52" s="13">
        <f t="shared" ca="1" si="71"/>
        <v>7</v>
      </c>
      <c r="F52" s="8"/>
      <c r="G52" s="9"/>
      <c r="H52" s="12" t="str">
        <f t="shared" si="71"/>
        <v>－</v>
      </c>
      <c r="I52" s="13">
        <f t="shared" ca="1" si="71"/>
        <v>2</v>
      </c>
      <c r="J52" s="13">
        <f t="shared" ca="1" si="71"/>
        <v>5</v>
      </c>
      <c r="K52" s="13">
        <f t="shared" ca="1" si="71"/>
        <v>4</v>
      </c>
      <c r="L52" s="8"/>
      <c r="M52" s="9"/>
      <c r="N52" s="12" t="str">
        <f t="shared" si="71"/>
        <v>－</v>
      </c>
      <c r="O52" s="13">
        <f t="shared" ca="1" si="71"/>
        <v>3</v>
      </c>
      <c r="P52" s="13">
        <f t="shared" ca="1" si="71"/>
        <v>5</v>
      </c>
      <c r="Q52" s="13">
        <f t="shared" ca="1" si="71"/>
        <v>7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3"/>
        <v>okok</v>
      </c>
      <c r="AA52" s="59" t="str">
        <f t="shared" ca="1" si="44"/>
        <v>nono</v>
      </c>
      <c r="AB52" s="59" t="str">
        <f t="shared" ca="1" si="45"/>
        <v>okok</v>
      </c>
      <c r="AC52" s="43"/>
      <c r="AD52" s="35"/>
      <c r="AE52" s="61" t="s">
        <v>66</v>
      </c>
      <c r="AF52" s="62"/>
      <c r="AG52" s="127" t="str">
        <f t="shared" ca="1" si="32"/>
        <v>ok</v>
      </c>
      <c r="AH52" s="131">
        <f t="shared" ca="1" si="46"/>
        <v>8</v>
      </c>
      <c r="AI52" s="129" t="str">
        <f t="shared" ca="1" si="47"/>
        <v>ok</v>
      </c>
      <c r="AJ52" s="124" t="str">
        <f t="shared" ca="1" si="48"/>
        <v>ok</v>
      </c>
      <c r="AK52" s="124" t="str">
        <f t="shared" ca="1" si="33"/>
        <v>no</v>
      </c>
      <c r="AL52" s="124" t="str">
        <f t="shared" ca="1" si="49"/>
        <v>ok</v>
      </c>
      <c r="AM52" s="69">
        <f t="shared" ca="1" si="34"/>
        <v>9</v>
      </c>
      <c r="AN52" s="41">
        <f t="shared" ca="1" si="35"/>
        <v>4</v>
      </c>
      <c r="AO52" s="70">
        <f t="shared" ca="1" si="36"/>
        <v>5</v>
      </c>
      <c r="AP52" s="36"/>
      <c r="AQ52" s="127" t="str">
        <f t="shared" ca="1" si="50"/>
        <v>no</v>
      </c>
      <c r="AR52" s="129" t="str">
        <f t="shared" ca="1" si="51"/>
        <v>no</v>
      </c>
      <c r="AS52" s="124" t="str">
        <f t="shared" ca="1" si="52"/>
        <v>no</v>
      </c>
      <c r="AT52" s="137">
        <f t="shared" ca="1" si="53"/>
        <v>10</v>
      </c>
      <c r="AU52" s="134">
        <f t="shared" ca="1" si="54"/>
        <v>10</v>
      </c>
      <c r="AV52" s="124" t="str">
        <f t="shared" ca="1" si="55"/>
        <v>ok</v>
      </c>
      <c r="AW52" s="120">
        <f t="shared" ca="1" si="56"/>
        <v>3</v>
      </c>
      <c r="AX52" s="117"/>
      <c r="AY52" s="120" t="str">
        <f t="shared" ca="1" si="57"/>
        <v/>
      </c>
      <c r="AZ52" s="124" t="str">
        <f t="shared" ca="1" si="58"/>
        <v>ok</v>
      </c>
      <c r="BA52" s="123" t="str">
        <f t="shared" ca="1" si="59"/>
        <v>no</v>
      </c>
      <c r="BB52" s="36"/>
      <c r="BC52" s="140">
        <f t="shared" ca="1" si="60"/>
        <v>3</v>
      </c>
      <c r="BD52" s="129" t="str">
        <f t="shared" ca="1" si="37"/>
        <v>no</v>
      </c>
      <c r="BE52" s="124" t="str">
        <f t="shared" ca="1" si="38"/>
        <v>ok</v>
      </c>
      <c r="BF52" s="123" t="str">
        <f t="shared" ca="1" si="61"/>
        <v>ok</v>
      </c>
      <c r="BG52" s="36"/>
      <c r="BH52" s="127" t="str">
        <f t="shared" ca="1" si="62"/>
        <v>ok</v>
      </c>
      <c r="BI52" s="129" t="str">
        <f t="shared" ca="1" si="63"/>
        <v>no</v>
      </c>
      <c r="BJ52" s="69">
        <f t="shared" ca="1" si="64"/>
        <v>4</v>
      </c>
      <c r="BK52" s="41">
        <f t="shared" ca="1" si="65"/>
        <v>5</v>
      </c>
      <c r="BL52" s="71">
        <f t="shared" ca="1" si="39"/>
        <v>-1</v>
      </c>
      <c r="BM52" s="68"/>
      <c r="BN52" s="140">
        <f t="shared" ca="1" si="66"/>
        <v>10</v>
      </c>
      <c r="BO52" s="129" t="str">
        <f t="shared" ca="1" si="67"/>
        <v>ok</v>
      </c>
      <c r="BP52" s="69">
        <f t="shared" ca="1" si="40"/>
        <v>1</v>
      </c>
      <c r="BQ52" s="41">
        <f t="shared" ca="1" si="41"/>
        <v>7</v>
      </c>
      <c r="BR52" s="72">
        <f t="shared" ca="1" si="42"/>
        <v>-6</v>
      </c>
      <c r="BS52" s="68"/>
      <c r="BT52" s="112">
        <v>9</v>
      </c>
      <c r="BU52" s="112">
        <v>9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/>
      <c r="CP52" s="40"/>
      <c r="CR52" s="37"/>
      <c r="CS52" s="36"/>
      <c r="CT52" s="37"/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4</v>
      </c>
      <c r="D53" s="30">
        <f ca="1">MOD(ROUNDDOWN(AM38/10,0),10)</f>
        <v>8</v>
      </c>
      <c r="E53" s="30">
        <f ca="1">MOD(AM38,10)</f>
        <v>4</v>
      </c>
      <c r="F53" s="8"/>
      <c r="G53" s="9"/>
      <c r="H53" s="29"/>
      <c r="I53" s="30">
        <f ca="1">MOD(ROUNDDOWN(AM39/100,0),10)</f>
        <v>5</v>
      </c>
      <c r="J53" s="30">
        <f ca="1">MOD(ROUNDDOWN(AM39/10,0),10)</f>
        <v>6</v>
      </c>
      <c r="K53" s="30">
        <f ca="1">MOD(AM39,10)</f>
        <v>8</v>
      </c>
      <c r="L53" s="8"/>
      <c r="M53" s="9"/>
      <c r="N53" s="29"/>
      <c r="O53" s="30">
        <f ca="1">MOD(ROUNDDOWN(AM40/100,0),10)</f>
        <v>1</v>
      </c>
      <c r="P53" s="30">
        <f ca="1">MOD(ROUNDDOWN(AM40/10,0),10)</f>
        <v>5</v>
      </c>
      <c r="Q53" s="30">
        <f ca="1">MOD(AM40,10)</f>
        <v>3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3"/>
        <v>okok</v>
      </c>
      <c r="AA53" s="59" t="str">
        <f t="shared" ca="1" si="44"/>
        <v>nono</v>
      </c>
      <c r="AB53" s="59" t="str">
        <f t="shared" ca="1" si="45"/>
        <v>okok</v>
      </c>
      <c r="AC53" s="43"/>
      <c r="AD53" s="35"/>
      <c r="AE53" s="61" t="s">
        <v>67</v>
      </c>
      <c r="AF53" s="62"/>
      <c r="AG53" s="127" t="str">
        <f t="shared" ca="1" si="32"/>
        <v>ok</v>
      </c>
      <c r="AH53" s="131">
        <f t="shared" ca="1" si="46"/>
        <v>7</v>
      </c>
      <c r="AI53" s="129" t="str">
        <f t="shared" ca="1" si="47"/>
        <v>ok</v>
      </c>
      <c r="AJ53" s="124" t="str">
        <f t="shared" ca="1" si="48"/>
        <v>ok</v>
      </c>
      <c r="AK53" s="124" t="str">
        <f t="shared" ca="1" si="33"/>
        <v>no</v>
      </c>
      <c r="AL53" s="124" t="str">
        <f t="shared" ca="1" si="49"/>
        <v>ok</v>
      </c>
      <c r="AM53" s="69">
        <f t="shared" ca="1" si="34"/>
        <v>8</v>
      </c>
      <c r="AN53" s="41">
        <f t="shared" ca="1" si="35"/>
        <v>2</v>
      </c>
      <c r="AO53" s="70">
        <f t="shared" ca="1" si="36"/>
        <v>6</v>
      </c>
      <c r="AP53" s="36"/>
      <c r="AQ53" s="127" t="str">
        <f t="shared" ca="1" si="50"/>
        <v>no</v>
      </c>
      <c r="AR53" s="129" t="str">
        <f t="shared" ca="1" si="51"/>
        <v>no</v>
      </c>
      <c r="AS53" s="124" t="str">
        <f t="shared" ca="1" si="52"/>
        <v>no</v>
      </c>
      <c r="AT53" s="137">
        <f t="shared" ca="1" si="53"/>
        <v>10</v>
      </c>
      <c r="AU53" s="134">
        <f t="shared" ca="1" si="54"/>
        <v>10</v>
      </c>
      <c r="AV53" s="124" t="str">
        <f t="shared" ca="1" si="55"/>
        <v>ok</v>
      </c>
      <c r="AW53" s="120">
        <f t="shared" ca="1" si="56"/>
        <v>1</v>
      </c>
      <c r="AX53" s="117"/>
      <c r="AY53" s="120" t="str">
        <f t="shared" ca="1" si="57"/>
        <v/>
      </c>
      <c r="AZ53" s="124" t="str">
        <f t="shared" ca="1" si="58"/>
        <v>ok</v>
      </c>
      <c r="BA53" s="123" t="str">
        <f t="shared" ca="1" si="59"/>
        <v>no</v>
      </c>
      <c r="BB53" s="36"/>
      <c r="BC53" s="140">
        <f t="shared" ca="1" si="60"/>
        <v>1</v>
      </c>
      <c r="BD53" s="129" t="str">
        <f t="shared" ca="1" si="37"/>
        <v>no</v>
      </c>
      <c r="BE53" s="124" t="str">
        <f t="shared" ca="1" si="38"/>
        <v>ok</v>
      </c>
      <c r="BF53" s="123" t="str">
        <f t="shared" ca="1" si="61"/>
        <v>ok</v>
      </c>
      <c r="BG53" s="36"/>
      <c r="BH53" s="127" t="str">
        <f t="shared" ca="1" si="62"/>
        <v>ok</v>
      </c>
      <c r="BI53" s="129" t="str">
        <f t="shared" ca="1" si="63"/>
        <v>no</v>
      </c>
      <c r="BJ53" s="69">
        <f t="shared" ca="1" si="64"/>
        <v>2</v>
      </c>
      <c r="BK53" s="41">
        <f t="shared" ca="1" si="65"/>
        <v>5</v>
      </c>
      <c r="BL53" s="71">
        <f t="shared" ca="1" si="39"/>
        <v>-3</v>
      </c>
      <c r="BM53" s="68"/>
      <c r="BN53" s="140">
        <f t="shared" ca="1" si="66"/>
        <v>10</v>
      </c>
      <c r="BO53" s="129" t="str">
        <f t="shared" ca="1" si="67"/>
        <v>ok</v>
      </c>
      <c r="BP53" s="69">
        <f t="shared" ca="1" si="40"/>
        <v>2</v>
      </c>
      <c r="BQ53" s="41">
        <f t="shared" ca="1" si="41"/>
        <v>4</v>
      </c>
      <c r="BR53" s="72">
        <f t="shared" ca="1" si="42"/>
        <v>-2</v>
      </c>
      <c r="BS53" s="68"/>
      <c r="BT53" s="114">
        <v>10</v>
      </c>
      <c r="BU53" s="114">
        <v>10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/>
      <c r="CP53" s="40"/>
      <c r="CR53" s="37"/>
      <c r="CS53" s="36"/>
      <c r="CT53" s="37"/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175</v>
      </c>
      <c r="V54" s="2"/>
      <c r="W54" s="2"/>
      <c r="X54" s="37"/>
      <c r="Y54" s="37" t="s">
        <v>68</v>
      </c>
      <c r="Z54" s="59" t="str">
        <f t="shared" ca="1" si="43"/>
        <v>okok</v>
      </c>
      <c r="AA54" s="59" t="str">
        <f t="shared" ca="1" si="44"/>
        <v>nono</v>
      </c>
      <c r="AB54" s="59" t="str">
        <f t="shared" ca="1" si="45"/>
        <v>okok</v>
      </c>
      <c r="AC54" s="75"/>
      <c r="AD54" s="60"/>
      <c r="AE54" s="61" t="s">
        <v>68</v>
      </c>
      <c r="AF54" s="62"/>
      <c r="AG54" s="128" t="str">
        <f t="shared" ca="1" si="32"/>
        <v>ok</v>
      </c>
      <c r="AH54" s="132">
        <f t="shared" ca="1" si="46"/>
        <v>4</v>
      </c>
      <c r="AI54" s="129" t="str">
        <f t="shared" ca="1" si="47"/>
        <v>ok</v>
      </c>
      <c r="AJ54" s="124" t="str">
        <f t="shared" ca="1" si="48"/>
        <v>ok</v>
      </c>
      <c r="AK54" s="124" t="str">
        <f t="shared" ca="1" si="33"/>
        <v>no</v>
      </c>
      <c r="AL54" s="124" t="str">
        <f t="shared" ca="1" si="49"/>
        <v>ok</v>
      </c>
      <c r="AM54" s="76">
        <f t="shared" ca="1" si="34"/>
        <v>5</v>
      </c>
      <c r="AN54" s="77">
        <f t="shared" ca="1" si="35"/>
        <v>3</v>
      </c>
      <c r="AO54" s="78">
        <f t="shared" ca="1" si="36"/>
        <v>2</v>
      </c>
      <c r="AP54" s="36"/>
      <c r="AQ54" s="128" t="str">
        <f t="shared" ca="1" si="50"/>
        <v>no</v>
      </c>
      <c r="AR54" s="129" t="str">
        <f ca="1">IF(AY54=9,"ok","no")</f>
        <v>no</v>
      </c>
      <c r="AS54" s="124" t="str">
        <f t="shared" ca="1" si="52"/>
        <v>no</v>
      </c>
      <c r="AT54" s="138">
        <f t="shared" ca="1" si="53"/>
        <v>10</v>
      </c>
      <c r="AU54" s="135">
        <f t="shared" ca="1" si="54"/>
        <v>10</v>
      </c>
      <c r="AV54" s="124" t="str">
        <f t="shared" ca="1" si="55"/>
        <v>ok</v>
      </c>
      <c r="AW54" s="121">
        <f t="shared" ca="1" si="56"/>
        <v>0</v>
      </c>
      <c r="AX54" s="117"/>
      <c r="AY54" s="121" t="str">
        <f t="shared" ca="1" si="57"/>
        <v/>
      </c>
      <c r="AZ54" s="124" t="str">
        <f t="shared" ca="1" si="58"/>
        <v>ok</v>
      </c>
      <c r="BA54" s="123" t="str">
        <f t="shared" ca="1" si="59"/>
        <v>no</v>
      </c>
      <c r="BB54" s="36"/>
      <c r="BC54" s="141">
        <f t="shared" ca="1" si="60"/>
        <v>0</v>
      </c>
      <c r="BD54" s="129" t="str">
        <f t="shared" ca="1" si="37"/>
        <v>no</v>
      </c>
      <c r="BE54" s="124" t="str">
        <f t="shared" ca="1" si="38"/>
        <v>ok</v>
      </c>
      <c r="BF54" s="123" t="str">
        <f t="shared" ca="1" si="61"/>
        <v>ok</v>
      </c>
      <c r="BG54" s="36"/>
      <c r="BH54" s="128" t="str">
        <f t="shared" ca="1" si="62"/>
        <v>ok</v>
      </c>
      <c r="BI54" s="129" t="str">
        <f t="shared" ca="1" si="63"/>
        <v>no</v>
      </c>
      <c r="BJ54" s="76">
        <f t="shared" ca="1" si="64"/>
        <v>1</v>
      </c>
      <c r="BK54" s="77">
        <f t="shared" ca="1" si="65"/>
        <v>5</v>
      </c>
      <c r="BL54" s="79">
        <f t="shared" ca="1" si="39"/>
        <v>-4</v>
      </c>
      <c r="BM54" s="68"/>
      <c r="BN54" s="141">
        <f t="shared" ca="1" si="66"/>
        <v>10</v>
      </c>
      <c r="BO54" s="129" t="str">
        <f t="shared" ca="1" si="67"/>
        <v>ok</v>
      </c>
      <c r="BP54" s="76">
        <f t="shared" ca="1" si="40"/>
        <v>0</v>
      </c>
      <c r="BQ54" s="77">
        <f t="shared" ca="1" si="41"/>
        <v>7</v>
      </c>
      <c r="BR54" s="80">
        <f t="shared" ca="1" si="42"/>
        <v>-7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/>
      <c r="CP54" s="40"/>
      <c r="CR54" s="37"/>
      <c r="CS54" s="36"/>
      <c r="CT54" s="37"/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/>
      <c r="CP55" s="40"/>
      <c r="CR55" s="37"/>
      <c r="CS55" s="36"/>
      <c r="CT55" s="37"/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5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49</v>
      </c>
      <c r="AS56" s="122" t="s">
        <v>71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41</v>
      </c>
      <c r="BE56" s="86" t="s">
        <v>45</v>
      </c>
      <c r="BF56" s="86" t="s">
        <v>73</v>
      </c>
      <c r="BG56" s="36"/>
      <c r="BH56" s="142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42" t="s">
        <v>43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39"/>
      <c r="CP56" s="40"/>
      <c r="CR56" s="37"/>
      <c r="CS56" s="36"/>
      <c r="CT56" s="37"/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/>
      <c r="CP57" s="40"/>
      <c r="CR57" s="37"/>
      <c r="CS57" s="36"/>
      <c r="CT57" s="37"/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/>
      <c r="CP58" s="40"/>
      <c r="CR58" s="37"/>
      <c r="CS58" s="36"/>
      <c r="CT58" s="37"/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/>
      <c r="CP59" s="40"/>
      <c r="CR59" s="37"/>
      <c r="CS59" s="36"/>
      <c r="CT59" s="37"/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/>
      <c r="CP60" s="40"/>
      <c r="CR60" s="37"/>
      <c r="CS60" s="37"/>
      <c r="CT60" s="37"/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/>
      <c r="CP61" s="40"/>
      <c r="CR61" s="37"/>
      <c r="CS61" s="37"/>
      <c r="CT61" s="37"/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/>
      <c r="CP62" s="40"/>
      <c r="CR62" s="37"/>
      <c r="CS62" s="37"/>
      <c r="CT62" s="37"/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/>
      <c r="CP63" s="40"/>
      <c r="CR63" s="37"/>
      <c r="CS63" s="37"/>
      <c r="CT63" s="37"/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/>
      <c r="CP64" s="40"/>
      <c r="CR64" s="37"/>
      <c r="CS64" s="37"/>
      <c r="CT64" s="37"/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qmLaYyXP1utdmEBIfgI2d6BxKei7IUwwDGglJCunE+sjfn83ZldiZE4wMAxeyfSfU4UxswzWfl/WLLbX4HBZRA==" saltValue="D9LtbossXR36VaGAI55nCQ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5"/>
  <conditionalFormatting sqref="E36">
    <cfRule type="expression" dxfId="925" priority="129">
      <formula>AND(D36=0,E36=0)</formula>
    </cfRule>
  </conditionalFormatting>
  <conditionalFormatting sqref="D36">
    <cfRule type="cellIs" dxfId="924" priority="128" operator="equal">
      <formula>0</formula>
    </cfRule>
  </conditionalFormatting>
  <conditionalFormatting sqref="D14">
    <cfRule type="cellIs" dxfId="923" priority="126" operator="equal">
      <formula>0</formula>
    </cfRule>
  </conditionalFormatting>
  <conditionalFormatting sqref="P8">
    <cfRule type="cellIs" dxfId="922" priority="124" operator="equal">
      <formula>0</formula>
    </cfRule>
  </conditionalFormatting>
  <conditionalFormatting sqref="P14">
    <cfRule type="cellIs" dxfId="921" priority="122" operator="equal">
      <formula>0</formula>
    </cfRule>
  </conditionalFormatting>
  <conditionalFormatting sqref="J20">
    <cfRule type="cellIs" dxfId="920" priority="120" operator="equal">
      <formula>0</formula>
    </cfRule>
  </conditionalFormatting>
  <conditionalFormatting sqref="D26">
    <cfRule type="cellIs" dxfId="919" priority="118" operator="equal">
      <formula>0</formula>
    </cfRule>
  </conditionalFormatting>
  <conditionalFormatting sqref="P26">
    <cfRule type="cellIs" dxfId="918" priority="116" operator="equal">
      <formula>0</formula>
    </cfRule>
  </conditionalFormatting>
  <conditionalFormatting sqref="J36">
    <cfRule type="cellIs" dxfId="917" priority="114" operator="equal">
      <formula>0</formula>
    </cfRule>
  </conditionalFormatting>
  <conditionalFormatting sqref="P36">
    <cfRule type="cellIs" dxfId="916" priority="112" operator="equal">
      <formula>0</formula>
    </cfRule>
  </conditionalFormatting>
  <conditionalFormatting sqref="P42">
    <cfRule type="cellIs" dxfId="915" priority="110" operator="equal">
      <formula>0</formula>
    </cfRule>
  </conditionalFormatting>
  <conditionalFormatting sqref="J42">
    <cfRule type="cellIs" dxfId="914" priority="108" operator="equal">
      <formula>0</formula>
    </cfRule>
  </conditionalFormatting>
  <conditionalFormatting sqref="D42">
    <cfRule type="cellIs" dxfId="913" priority="106" operator="equal">
      <formula>0</formula>
    </cfRule>
  </conditionalFormatting>
  <conditionalFormatting sqref="D48">
    <cfRule type="cellIs" dxfId="912" priority="104" operator="equal">
      <formula>0</formula>
    </cfRule>
  </conditionalFormatting>
  <conditionalFormatting sqref="J48">
    <cfRule type="cellIs" dxfId="911" priority="102" operator="equal">
      <formula>0</formula>
    </cfRule>
  </conditionalFormatting>
  <conditionalFormatting sqref="P48">
    <cfRule type="cellIs" dxfId="910" priority="100" operator="equal">
      <formula>0</formula>
    </cfRule>
  </conditionalFormatting>
  <conditionalFormatting sqref="P54">
    <cfRule type="cellIs" dxfId="909" priority="98" operator="equal">
      <formula>0</formula>
    </cfRule>
  </conditionalFormatting>
  <conditionalFormatting sqref="J54">
    <cfRule type="cellIs" dxfId="908" priority="96" operator="equal">
      <formula>0</formula>
    </cfRule>
  </conditionalFormatting>
  <conditionalFormatting sqref="C7">
    <cfRule type="cellIs" dxfId="907" priority="130" operator="equal">
      <formula>0</formula>
    </cfRule>
  </conditionalFormatting>
  <conditionalFormatting sqref="P20">
    <cfRule type="cellIs" dxfId="906" priority="119" operator="equal">
      <formula>0</formula>
    </cfRule>
  </conditionalFormatting>
  <conditionalFormatting sqref="J8">
    <cfRule type="cellIs" dxfId="905" priority="125" operator="equal">
      <formula>0</formula>
    </cfRule>
  </conditionalFormatting>
  <conditionalFormatting sqref="J14">
    <cfRule type="cellIs" dxfId="904" priority="123" operator="equal">
      <formula>0</formula>
    </cfRule>
  </conditionalFormatting>
  <conditionalFormatting sqref="D8">
    <cfRule type="cellIs" dxfId="903" priority="127" operator="equal">
      <formula>0</formula>
    </cfRule>
  </conditionalFormatting>
  <conditionalFormatting sqref="D20">
    <cfRule type="cellIs" dxfId="902" priority="121" operator="equal">
      <formula>0</formula>
    </cfRule>
  </conditionalFormatting>
  <conditionalFormatting sqref="J26">
    <cfRule type="cellIs" dxfId="901" priority="117" operator="equal">
      <formula>0</formula>
    </cfRule>
  </conditionalFormatting>
  <conditionalFormatting sqref="K36">
    <cfRule type="expression" dxfId="900" priority="115">
      <formula>AND(J36=0,K36=0)</formula>
    </cfRule>
  </conditionalFormatting>
  <conditionalFormatting sqref="Q36">
    <cfRule type="expression" dxfId="899" priority="113">
      <formula>AND(P36=0,Q36=0)</formula>
    </cfRule>
  </conditionalFormatting>
  <conditionalFormatting sqref="Q42">
    <cfRule type="expression" dxfId="898" priority="111">
      <formula>AND(P42=0,Q42=0)</formula>
    </cfRule>
  </conditionalFormatting>
  <conditionalFormatting sqref="K42">
    <cfRule type="expression" dxfId="897" priority="109">
      <formula>AND(J42=0,K42=0)</formula>
    </cfRule>
  </conditionalFormatting>
  <conditionalFormatting sqref="E42">
    <cfRule type="expression" dxfId="896" priority="107">
      <formula>AND(D42=0,E42=0)</formula>
    </cfRule>
  </conditionalFormatting>
  <conditionalFormatting sqref="E48">
    <cfRule type="expression" dxfId="895" priority="105">
      <formula>AND(D48=0,E48=0)</formula>
    </cfRule>
  </conditionalFormatting>
  <conditionalFormatting sqref="K48">
    <cfRule type="expression" dxfId="894" priority="103">
      <formula>AND(J48=0,K48=0)</formula>
    </cfRule>
  </conditionalFormatting>
  <conditionalFormatting sqref="Q48">
    <cfRule type="expression" dxfId="893" priority="101">
      <formula>AND(P48=0,Q48=0)</formula>
    </cfRule>
  </conditionalFormatting>
  <conditionalFormatting sqref="Q54">
    <cfRule type="expression" dxfId="892" priority="99">
      <formula>AND(P54=0,Q54=0)</formula>
    </cfRule>
  </conditionalFormatting>
  <conditionalFormatting sqref="K54">
    <cfRule type="expression" dxfId="891" priority="97">
      <formula>AND(J54=0,K54=0)</formula>
    </cfRule>
  </conditionalFormatting>
  <conditionalFormatting sqref="E54">
    <cfRule type="expression" dxfId="890" priority="95">
      <formula>AND(D54=0,E54=0)</formula>
    </cfRule>
  </conditionalFormatting>
  <conditionalFormatting sqref="D54">
    <cfRule type="cellIs" dxfId="889" priority="94" operator="equal">
      <formula>0</formula>
    </cfRule>
  </conditionalFormatting>
  <conditionalFormatting sqref="AC44:AC54">
    <cfRule type="containsText" dxfId="888" priority="93" operator="containsText" text="okok">
      <formula>NOT(ISERROR(SEARCH("okok",AC44)))</formula>
    </cfRule>
  </conditionalFormatting>
  <conditionalFormatting sqref="AM2:AM13">
    <cfRule type="cellIs" dxfId="887" priority="92" operator="lessThan">
      <formula>1</formula>
    </cfRule>
  </conditionalFormatting>
  <conditionalFormatting sqref="BC2:BC13">
    <cfRule type="cellIs" dxfId="886" priority="91" operator="lessThan">
      <formula>1</formula>
    </cfRule>
  </conditionalFormatting>
  <conditionalFormatting sqref="Z2:Z13">
    <cfRule type="expression" dxfId="885" priority="90">
      <formula>$Z2&lt;&gt;$AP2</formula>
    </cfRule>
  </conditionalFormatting>
  <conditionalFormatting sqref="AD2:AD13">
    <cfRule type="expression" dxfId="884" priority="89">
      <formula>$AD2&lt;&gt;$AT2</formula>
    </cfRule>
  </conditionalFormatting>
  <conditionalFormatting sqref="D7">
    <cfRule type="expression" dxfId="883" priority="88">
      <formula>AND(C7=0,D7=0)</formula>
    </cfRule>
  </conditionalFormatting>
  <conditionalFormatting sqref="I25">
    <cfRule type="cellIs" dxfId="882" priority="69" operator="equal">
      <formula>0</formula>
    </cfRule>
  </conditionalFormatting>
  <conditionalFormatting sqref="J25">
    <cfRule type="expression" dxfId="881" priority="68">
      <formula>AND(I25=0,J25=0)</formula>
    </cfRule>
  </conditionalFormatting>
  <conditionalFormatting sqref="C34">
    <cfRule type="cellIs" dxfId="880" priority="65" operator="equal">
      <formula>0</formula>
    </cfRule>
  </conditionalFormatting>
  <conditionalFormatting sqref="D34">
    <cfRule type="expression" dxfId="879" priority="64">
      <formula>AND(C34=0,D34=0)</formula>
    </cfRule>
  </conditionalFormatting>
  <conditionalFormatting sqref="O40">
    <cfRule type="cellIs" dxfId="878" priority="55" operator="equal">
      <formula>0</formula>
    </cfRule>
  </conditionalFormatting>
  <conditionalFormatting sqref="P40">
    <cfRule type="expression" dxfId="877" priority="54">
      <formula>AND(O40=0,P40=0)</formula>
    </cfRule>
  </conditionalFormatting>
  <conditionalFormatting sqref="C40">
    <cfRule type="cellIs" dxfId="876" priority="59" operator="equal">
      <formula>0</formula>
    </cfRule>
  </conditionalFormatting>
  <conditionalFormatting sqref="D40">
    <cfRule type="expression" dxfId="875" priority="58">
      <formula>AND(C40=0,D40=0)</formula>
    </cfRule>
  </conditionalFormatting>
  <conditionalFormatting sqref="C46">
    <cfRule type="cellIs" dxfId="874" priority="53" operator="equal">
      <formula>0</formula>
    </cfRule>
  </conditionalFormatting>
  <conditionalFormatting sqref="D46">
    <cfRule type="expression" dxfId="873" priority="52">
      <formula>AND(C46=0,D46=0)</formula>
    </cfRule>
  </conditionalFormatting>
  <conditionalFormatting sqref="I40">
    <cfRule type="cellIs" dxfId="872" priority="57" operator="equal">
      <formula>0</formula>
    </cfRule>
  </conditionalFormatting>
  <conditionalFormatting sqref="J40">
    <cfRule type="expression" dxfId="871" priority="56">
      <formula>AND(I40=0,J40=0)</formula>
    </cfRule>
  </conditionalFormatting>
  <conditionalFormatting sqref="I46">
    <cfRule type="cellIs" dxfId="870" priority="51" operator="equal">
      <formula>0</formula>
    </cfRule>
  </conditionalFormatting>
  <conditionalFormatting sqref="J46">
    <cfRule type="expression" dxfId="869" priority="50">
      <formula>AND(I46=0,J46=0)</formula>
    </cfRule>
  </conditionalFormatting>
  <conditionalFormatting sqref="I7">
    <cfRule type="cellIs" dxfId="868" priority="87" operator="equal">
      <formula>0</formula>
    </cfRule>
  </conditionalFormatting>
  <conditionalFormatting sqref="J7">
    <cfRule type="expression" dxfId="867" priority="86">
      <formula>AND(I7=0,J7=0)</formula>
    </cfRule>
  </conditionalFormatting>
  <conditionalFormatting sqref="O7">
    <cfRule type="cellIs" dxfId="866" priority="85" operator="equal">
      <formula>0</formula>
    </cfRule>
  </conditionalFormatting>
  <conditionalFormatting sqref="P7">
    <cfRule type="expression" dxfId="865" priority="84">
      <formula>AND(O7=0,P7=0)</formula>
    </cfRule>
  </conditionalFormatting>
  <conditionalFormatting sqref="I34">
    <cfRule type="cellIs" dxfId="864" priority="63" operator="equal">
      <formula>0</formula>
    </cfRule>
  </conditionalFormatting>
  <conditionalFormatting sqref="J34">
    <cfRule type="expression" dxfId="863" priority="62">
      <formula>AND(I34=0,J34=0)</formula>
    </cfRule>
  </conditionalFormatting>
  <conditionalFormatting sqref="O34">
    <cfRule type="cellIs" dxfId="862" priority="61" operator="equal">
      <formula>0</formula>
    </cfRule>
  </conditionalFormatting>
  <conditionalFormatting sqref="P34">
    <cfRule type="expression" dxfId="861" priority="60">
      <formula>AND(O34=0,P34=0)</formula>
    </cfRule>
  </conditionalFormatting>
  <conditionalFormatting sqref="O25">
    <cfRule type="cellIs" dxfId="860" priority="67" operator="equal">
      <formula>0</formula>
    </cfRule>
  </conditionalFormatting>
  <conditionalFormatting sqref="P25">
    <cfRule type="expression" dxfId="859" priority="66">
      <formula>AND(O25=0,P25=0)</formula>
    </cfRule>
  </conditionalFormatting>
  <conditionalFormatting sqref="I19">
    <cfRule type="cellIs" dxfId="858" priority="75" operator="equal">
      <formula>0</formula>
    </cfRule>
  </conditionalFormatting>
  <conditionalFormatting sqref="J19">
    <cfRule type="expression" dxfId="857" priority="74">
      <formula>AND(I19=0,J19=0)</formula>
    </cfRule>
  </conditionalFormatting>
  <conditionalFormatting sqref="O19">
    <cfRule type="cellIs" dxfId="856" priority="73" operator="equal">
      <formula>0</formula>
    </cfRule>
  </conditionalFormatting>
  <conditionalFormatting sqref="P19">
    <cfRule type="expression" dxfId="855" priority="72">
      <formula>AND(O19=0,P19=0)</formula>
    </cfRule>
  </conditionalFormatting>
  <conditionalFormatting sqref="C25">
    <cfRule type="cellIs" dxfId="854" priority="71" operator="equal">
      <formula>0</formula>
    </cfRule>
  </conditionalFormatting>
  <conditionalFormatting sqref="D25">
    <cfRule type="expression" dxfId="853" priority="70">
      <formula>AND(C25=0,D25=0)</formula>
    </cfRule>
  </conditionalFormatting>
  <conditionalFormatting sqref="C13">
    <cfRule type="cellIs" dxfId="852" priority="83" operator="equal">
      <formula>0</formula>
    </cfRule>
  </conditionalFormatting>
  <conditionalFormatting sqref="D13">
    <cfRule type="expression" dxfId="851" priority="82">
      <formula>AND(C13=0,D13=0)</formula>
    </cfRule>
  </conditionalFormatting>
  <conditionalFormatting sqref="I13">
    <cfRule type="cellIs" dxfId="850" priority="81" operator="equal">
      <formula>0</formula>
    </cfRule>
  </conditionalFormatting>
  <conditionalFormatting sqref="J13">
    <cfRule type="expression" dxfId="849" priority="80">
      <formula>AND(I13=0,J13=0)</formula>
    </cfRule>
  </conditionalFormatting>
  <conditionalFormatting sqref="O13">
    <cfRule type="cellIs" dxfId="848" priority="79" operator="equal">
      <formula>0</formula>
    </cfRule>
  </conditionalFormatting>
  <conditionalFormatting sqref="P13">
    <cfRule type="expression" dxfId="847" priority="78">
      <formula>AND(O13=0,P13=0)</formula>
    </cfRule>
  </conditionalFormatting>
  <conditionalFormatting sqref="C19">
    <cfRule type="cellIs" dxfId="846" priority="77" operator="equal">
      <formula>0</formula>
    </cfRule>
  </conditionalFormatting>
  <conditionalFormatting sqref="D19">
    <cfRule type="expression" dxfId="845" priority="76">
      <formula>AND(C19=0,D19=0)</formula>
    </cfRule>
  </conditionalFormatting>
  <conditionalFormatting sqref="O46">
    <cfRule type="cellIs" dxfId="844" priority="49" operator="equal">
      <formula>0</formula>
    </cfRule>
  </conditionalFormatting>
  <conditionalFormatting sqref="P46">
    <cfRule type="expression" dxfId="843" priority="48">
      <formula>AND(O46=0,P46=0)</formula>
    </cfRule>
  </conditionalFormatting>
  <conditionalFormatting sqref="C52">
    <cfRule type="cellIs" dxfId="842" priority="47" operator="equal">
      <formula>0</formula>
    </cfRule>
  </conditionalFormatting>
  <conditionalFormatting sqref="D52">
    <cfRule type="expression" dxfId="841" priority="46">
      <formula>AND(C52=0,D52=0)</formula>
    </cfRule>
  </conditionalFormatting>
  <conditionalFormatting sqref="I52">
    <cfRule type="cellIs" dxfId="840" priority="45" operator="equal">
      <formula>0</formula>
    </cfRule>
  </conditionalFormatting>
  <conditionalFormatting sqref="J52">
    <cfRule type="expression" dxfId="839" priority="44">
      <formula>AND(I52=0,J52=0)</formula>
    </cfRule>
  </conditionalFormatting>
  <conditionalFormatting sqref="O52">
    <cfRule type="cellIs" dxfId="838" priority="43" operator="equal">
      <formula>0</formula>
    </cfRule>
  </conditionalFormatting>
  <conditionalFormatting sqref="P52">
    <cfRule type="expression" dxfId="837" priority="42">
      <formula>AND(O52=0,P52=0)</formula>
    </cfRule>
  </conditionalFormatting>
  <conditionalFormatting sqref="BO43:BO54">
    <cfRule type="containsText" dxfId="836" priority="41" operator="containsText" text="ok">
      <formula>NOT(ISERROR(SEARCH("ok",BO43)))</formula>
    </cfRule>
  </conditionalFormatting>
  <conditionalFormatting sqref="BP44:BP55">
    <cfRule type="containsText" dxfId="835" priority="40" operator="containsText" text="ok">
      <formula>NOT(ISERROR(SEARCH("ok",BP44)))</formula>
    </cfRule>
  </conditionalFormatting>
  <conditionalFormatting sqref="AS34">
    <cfRule type="expression" dxfId="834" priority="38">
      <formula>AND(AR34=0,AS34=0)</formula>
    </cfRule>
  </conditionalFormatting>
  <conditionalFormatting sqref="AR34">
    <cfRule type="cellIs" dxfId="833" priority="39" operator="equal">
      <formula>0</formula>
    </cfRule>
  </conditionalFormatting>
  <conditionalFormatting sqref="C35">
    <cfRule type="cellIs" dxfId="832" priority="37" operator="equal">
      <formula>0</formula>
    </cfRule>
  </conditionalFormatting>
  <conditionalFormatting sqref="D35">
    <cfRule type="expression" dxfId="831" priority="36">
      <formula>AND(C35=0,D35=0)</formula>
    </cfRule>
  </conditionalFormatting>
  <conditionalFormatting sqref="I35">
    <cfRule type="cellIs" dxfId="830" priority="35" operator="equal">
      <formula>0</formula>
    </cfRule>
  </conditionalFormatting>
  <conditionalFormatting sqref="J35">
    <cfRule type="expression" dxfId="829" priority="34">
      <formula>AND(I35=0,J35=0)</formula>
    </cfRule>
  </conditionalFormatting>
  <conditionalFormatting sqref="O35">
    <cfRule type="cellIs" dxfId="828" priority="33" operator="equal">
      <formula>0</formula>
    </cfRule>
  </conditionalFormatting>
  <conditionalFormatting sqref="P35">
    <cfRule type="expression" dxfId="827" priority="32">
      <formula>AND(O35=0,P35=0)</formula>
    </cfRule>
  </conditionalFormatting>
  <conditionalFormatting sqref="C41">
    <cfRule type="cellIs" dxfId="826" priority="31" operator="equal">
      <formula>0</formula>
    </cfRule>
  </conditionalFormatting>
  <conditionalFormatting sqref="D41">
    <cfRule type="expression" dxfId="825" priority="30">
      <formula>AND(C41=0,D41=0)</formula>
    </cfRule>
  </conditionalFormatting>
  <conditionalFormatting sqref="I41">
    <cfRule type="cellIs" dxfId="824" priority="29" operator="equal">
      <formula>0</formula>
    </cfRule>
  </conditionalFormatting>
  <conditionalFormatting sqref="J41">
    <cfRule type="expression" dxfId="823" priority="28">
      <formula>AND(I41=0,J41=0)</formula>
    </cfRule>
  </conditionalFormatting>
  <conditionalFormatting sqref="O41">
    <cfRule type="cellIs" dxfId="822" priority="27" operator="equal">
      <formula>0</formula>
    </cfRule>
  </conditionalFormatting>
  <conditionalFormatting sqref="P41">
    <cfRule type="expression" dxfId="821" priority="26">
      <formula>AND(O41=0,P41=0)</formula>
    </cfRule>
  </conditionalFormatting>
  <conditionalFormatting sqref="C47">
    <cfRule type="cellIs" dxfId="820" priority="25" operator="equal">
      <formula>0</formula>
    </cfRule>
  </conditionalFormatting>
  <conditionalFormatting sqref="D47">
    <cfRule type="expression" dxfId="819" priority="24">
      <formula>AND(C47=0,D47=0)</formula>
    </cfRule>
  </conditionalFormatting>
  <conditionalFormatting sqref="I47">
    <cfRule type="cellIs" dxfId="818" priority="23" operator="equal">
      <formula>0</formula>
    </cfRule>
  </conditionalFormatting>
  <conditionalFormatting sqref="J47">
    <cfRule type="expression" dxfId="817" priority="22">
      <formula>AND(I47=0,J47=0)</formula>
    </cfRule>
  </conditionalFormatting>
  <conditionalFormatting sqref="O47">
    <cfRule type="cellIs" dxfId="816" priority="21" operator="equal">
      <formula>0</formula>
    </cfRule>
  </conditionalFormatting>
  <conditionalFormatting sqref="P47">
    <cfRule type="expression" dxfId="815" priority="20">
      <formula>AND(O47=0,P47=0)</formula>
    </cfRule>
  </conditionalFormatting>
  <conditionalFormatting sqref="C53">
    <cfRule type="cellIs" dxfId="814" priority="19" operator="equal">
      <formula>0</formula>
    </cfRule>
  </conditionalFormatting>
  <conditionalFormatting sqref="D53">
    <cfRule type="expression" dxfId="813" priority="18">
      <formula>AND(C53=0,D53=0)</formula>
    </cfRule>
  </conditionalFormatting>
  <conditionalFormatting sqref="I53">
    <cfRule type="cellIs" dxfId="812" priority="17" operator="equal">
      <formula>0</formula>
    </cfRule>
  </conditionalFormatting>
  <conditionalFormatting sqref="J53">
    <cfRule type="expression" dxfId="811" priority="16">
      <formula>AND(I53=0,J53=0)</formula>
    </cfRule>
  </conditionalFormatting>
  <conditionalFormatting sqref="O53">
    <cfRule type="cellIs" dxfId="810" priority="15" operator="equal">
      <formula>0</formula>
    </cfRule>
  </conditionalFormatting>
  <conditionalFormatting sqref="P53">
    <cfRule type="expression" dxfId="809" priority="14">
      <formula>AND(O53=0,P53=0)</formula>
    </cfRule>
  </conditionalFormatting>
  <conditionalFormatting sqref="AR35">
    <cfRule type="cellIs" dxfId="808" priority="13" operator="equal">
      <formula>0</formula>
    </cfRule>
  </conditionalFormatting>
  <conditionalFormatting sqref="AS35">
    <cfRule type="expression" dxfId="807" priority="12">
      <formula>AND(AR35=0,AS35=0)</formula>
    </cfRule>
  </conditionalFormatting>
  <conditionalFormatting sqref="BI43:BI54">
    <cfRule type="containsText" dxfId="806" priority="11" operator="containsText" text="ok">
      <formula>NOT(ISERROR(SEARCH("ok",BI43)))</formula>
    </cfRule>
  </conditionalFormatting>
  <conditionalFormatting sqref="AI43:AL54">
    <cfRule type="containsText" dxfId="805" priority="10" operator="containsText" text="ok">
      <formula>NOT(ISERROR(SEARCH("ok",AI43)))</formula>
    </cfRule>
  </conditionalFormatting>
  <conditionalFormatting sqref="AG43:AG54">
    <cfRule type="containsText" dxfId="804" priority="9" operator="containsText" text="ok">
      <formula>NOT(ISERROR(SEARCH("ok",AG43)))</formula>
    </cfRule>
  </conditionalFormatting>
  <conditionalFormatting sqref="BB44:BB54">
    <cfRule type="containsText" dxfId="803" priority="8" operator="containsText" text="ok">
      <formula>NOT(ISERROR(SEARCH("ok",BB44)))</formula>
    </cfRule>
  </conditionalFormatting>
  <conditionalFormatting sqref="AZ43:AZ54">
    <cfRule type="containsText" dxfId="802" priority="7" operator="containsText" text="ok">
      <formula>NOT(ISERROR(SEARCH("ok",AZ43)))</formula>
    </cfRule>
  </conditionalFormatting>
  <conditionalFormatting sqref="BA43:BA54">
    <cfRule type="containsText" dxfId="801" priority="6" operator="containsText" text="ok">
      <formula>NOT(ISERROR(SEARCH("ok",BA43)))</formula>
    </cfRule>
  </conditionalFormatting>
  <conditionalFormatting sqref="BD43:BF54">
    <cfRule type="containsText" dxfId="800" priority="5" operator="containsText" text="ok">
      <formula>NOT(ISERROR(SEARCH("ok",BD43)))</formula>
    </cfRule>
  </conditionalFormatting>
  <conditionalFormatting sqref="AV43:AV54">
    <cfRule type="containsText" dxfId="799" priority="4" operator="containsText" text="ok">
      <formula>NOT(ISERROR(SEARCH("ok",AV43)))</formula>
    </cfRule>
  </conditionalFormatting>
  <conditionalFormatting sqref="AQ43:AS54">
    <cfRule type="containsText" dxfId="798" priority="3" operator="containsText" text="ok">
      <formula>NOT(ISERROR(SEARCH("ok",AQ43)))</formula>
    </cfRule>
  </conditionalFormatting>
  <conditionalFormatting sqref="BH43:BH54">
    <cfRule type="containsText" dxfId="797" priority="2" operator="containsText" text="ok">
      <formula>NOT(ISERROR(SEARCH("ok",BH43)))</formula>
    </cfRule>
  </conditionalFormatting>
  <conditionalFormatting sqref="AF2:AF13">
    <cfRule type="expression" dxfId="796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opLeftCell="B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3" t="s">
        <v>176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4">
        <v>1</v>
      </c>
      <c r="R1" s="164"/>
      <c r="S1" s="156"/>
      <c r="T1" s="156"/>
      <c r="U1" s="156"/>
      <c r="V1" s="156"/>
      <c r="W1" s="156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0.19564314143482342</v>
      </c>
      <c r="BZ1" s="40">
        <f ca="1">RANK(BY1,$BY$1:$BY$100,)</f>
        <v>43</v>
      </c>
      <c r="CA1" s="17"/>
      <c r="CB1" s="37">
        <v>1</v>
      </c>
      <c r="CC1" s="37">
        <v>1</v>
      </c>
      <c r="CD1" s="37">
        <v>1</v>
      </c>
      <c r="CF1" s="38" t="s">
        <v>23</v>
      </c>
      <c r="CG1" s="39">
        <f ca="1">RAND()</f>
        <v>0.98835218446869766</v>
      </c>
      <c r="CH1" s="40">
        <f ca="1">RANK(CG1,$CG$1:$CG$100,)</f>
        <v>1</v>
      </c>
      <c r="CI1" s="17"/>
      <c r="CJ1" s="37">
        <v>1</v>
      </c>
      <c r="CK1" s="37">
        <v>1</v>
      </c>
      <c r="CL1" s="37">
        <v>1</v>
      </c>
      <c r="CN1" s="38" t="s">
        <v>24</v>
      </c>
      <c r="CO1" s="39">
        <f ca="1">RAND()</f>
        <v>0.66784664511441516</v>
      </c>
      <c r="CP1" s="40">
        <f t="shared" ref="CP1:CP64" ca="1" si="0">RANK(CO1,$CO$1:$CO$100,)</f>
        <v>18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60" t="s">
        <v>0</v>
      </c>
      <c r="C2" s="161"/>
      <c r="D2" s="161"/>
      <c r="E2" s="162"/>
      <c r="F2" s="160" t="s">
        <v>1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2"/>
      <c r="R2" s="2"/>
      <c r="X2" s="37"/>
      <c r="Y2" s="56" t="s">
        <v>106</v>
      </c>
      <c r="Z2" s="41">
        <f ca="1">IF(AND(BC2&lt;0,AP2&lt;9),AP2+1,AP2)</f>
        <v>9</v>
      </c>
      <c r="AA2" s="41">
        <f ca="1">AQ2</f>
        <v>1</v>
      </c>
      <c r="AB2" s="41">
        <f ca="1">AR2</f>
        <v>2</v>
      </c>
      <c r="AC2" s="37"/>
      <c r="AD2" s="41">
        <f ca="1">IF(AND(BC2&lt;0,AP2=9),AT2-1,AT2)</f>
        <v>7</v>
      </c>
      <c r="AE2" s="41">
        <f ca="1">AU2</f>
        <v>1</v>
      </c>
      <c r="AF2" s="41">
        <f ca="1">IF(BA2=0,RANDBETWEEN(1,9),AV2)</f>
        <v>5</v>
      </c>
      <c r="AG2" s="37"/>
      <c r="AH2" s="56" t="s">
        <v>17</v>
      </c>
      <c r="AI2" s="41">
        <f ca="1">Z2*100+AA2*10+AB2</f>
        <v>912</v>
      </c>
      <c r="AJ2" s="61" t="s">
        <v>20</v>
      </c>
      <c r="AK2" s="41">
        <f ca="1">AD2*100+AE2*10+AF2</f>
        <v>715</v>
      </c>
      <c r="AL2" s="61" t="s">
        <v>117</v>
      </c>
      <c r="AM2" s="41">
        <f t="shared" ref="AM2:AM13" ca="1" si="1">AI2-AK2</f>
        <v>197</v>
      </c>
      <c r="AN2" s="37"/>
      <c r="AO2" s="56" t="s">
        <v>17</v>
      </c>
      <c r="AP2" s="83">
        <f ca="1">VLOOKUP($BZ1,$CB$1:$CD$101,2,FALSE)</f>
        <v>9</v>
      </c>
      <c r="AQ2" s="83">
        <f ca="1">VLOOKUP($CH1,$CJ$1:$CL$101,2,FALSE)</f>
        <v>1</v>
      </c>
      <c r="AR2" s="83">
        <f ca="1">VLOOKUP($CP1,$CR$1:$CT$101,2,FALSE)</f>
        <v>2</v>
      </c>
      <c r="AS2" s="37"/>
      <c r="AT2" s="83">
        <f ca="1">VLOOKUP($BZ1,$CB$1:$CD$101,3,FALSE)</f>
        <v>7</v>
      </c>
      <c r="AU2" s="83">
        <f ca="1">VLOOKUP($CH1,$CJ$1:$CL$101,3,FALSE)</f>
        <v>1</v>
      </c>
      <c r="AV2" s="83">
        <f ca="1">VLOOKUP($CP1,$CR$1:$CT$101,3,FALSE)</f>
        <v>5</v>
      </c>
      <c r="AW2" s="37"/>
      <c r="AX2" s="56" t="s">
        <v>17</v>
      </c>
      <c r="AY2" s="41">
        <f ca="1">AP2*100+AQ2*10+AR2</f>
        <v>912</v>
      </c>
      <c r="AZ2" s="61" t="s">
        <v>20</v>
      </c>
      <c r="BA2" s="41">
        <f ca="1">AT2*100+AU2*10+AV2</f>
        <v>715</v>
      </c>
      <c r="BB2" s="61" t="s">
        <v>117</v>
      </c>
      <c r="BC2" s="41">
        <f t="shared" ref="BC2:BC13" ca="1" si="2">AY2-BA2</f>
        <v>197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45" ca="1" si="3">RAND()</f>
        <v>7.2832254959625864E-2</v>
      </c>
      <c r="BZ2" s="40">
        <f t="shared" ref="BZ2:BZ45" ca="1" si="4">RANK(BY2,$BY$1:$BY$100,)</f>
        <v>44</v>
      </c>
      <c r="CA2" s="17"/>
      <c r="CB2" s="37">
        <v>2</v>
      </c>
      <c r="CC2" s="37">
        <v>2</v>
      </c>
      <c r="CD2" s="37">
        <v>1</v>
      </c>
      <c r="CG2" s="39">
        <f t="shared" ref="CG2:CG18" ca="1" si="5">RAND()</f>
        <v>0.2519677138232882</v>
      </c>
      <c r="CH2" s="40">
        <f t="shared" ref="CH2:CH18" ca="1" si="6">RANK(CG2,$CG$1:$CG$100,)</f>
        <v>15</v>
      </c>
      <c r="CI2" s="17"/>
      <c r="CJ2" s="37">
        <v>2</v>
      </c>
      <c r="CK2" s="37">
        <v>2</v>
      </c>
      <c r="CL2" s="37">
        <v>2</v>
      </c>
      <c r="CO2" s="39">
        <f t="shared" ref="CO2:CO64" ca="1" si="7">RAND()</f>
        <v>0.63645089462532289</v>
      </c>
      <c r="CP2" s="40">
        <f t="shared" ca="1" si="0"/>
        <v>22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9</v>
      </c>
      <c r="AA3" s="41">
        <f t="shared" ref="AA3:AB13" ca="1" si="9">AQ3</f>
        <v>6</v>
      </c>
      <c r="AB3" s="41">
        <f t="shared" ca="1" si="9"/>
        <v>2</v>
      </c>
      <c r="AC3" s="37"/>
      <c r="AD3" s="41">
        <f t="shared" ref="AD3:AD13" ca="1" si="10">IF(AND(BC3&lt;0,AP3=9),AT3-1,AT3)</f>
        <v>8</v>
      </c>
      <c r="AE3" s="41">
        <f t="shared" ref="AE3:AE13" ca="1" si="11">AU3</f>
        <v>6</v>
      </c>
      <c r="AF3" s="41">
        <f t="shared" ref="AF3:AF13" ca="1" si="12">IF(BA3=0,RANDBETWEEN(1,9),AV3)</f>
        <v>9</v>
      </c>
      <c r="AG3" s="37"/>
      <c r="AH3" s="56" t="s">
        <v>177</v>
      </c>
      <c r="AI3" s="41">
        <f t="shared" ref="AI3:AI13" ca="1" si="13">Z3*100+AA3*10+AB3</f>
        <v>962</v>
      </c>
      <c r="AJ3" s="61" t="s">
        <v>20</v>
      </c>
      <c r="AK3" s="41">
        <f t="shared" ref="AK3:AK13" ca="1" si="14">AD3*100+AE3*10+AF3</f>
        <v>869</v>
      </c>
      <c r="AL3" s="61" t="s">
        <v>178</v>
      </c>
      <c r="AM3" s="41">
        <f t="shared" ca="1" si="1"/>
        <v>93</v>
      </c>
      <c r="AN3" s="37"/>
      <c r="AO3" s="56" t="s">
        <v>3</v>
      </c>
      <c r="AP3" s="83">
        <f t="shared" ref="AP3:AP13" ca="1" si="15">VLOOKUP($BZ2,$CB$1:$CD$101,2,FALSE)</f>
        <v>9</v>
      </c>
      <c r="AQ3" s="83">
        <f t="shared" ref="AQ3:AQ13" ca="1" si="16">VLOOKUP($CH2,$CJ$1:$CL$101,2,FALSE)</f>
        <v>6</v>
      </c>
      <c r="AR3" s="83">
        <f t="shared" ref="AR3:AR13" ca="1" si="17">VLOOKUP($CP2,$CR$1:$CT$101,2,FALSE)</f>
        <v>2</v>
      </c>
      <c r="AS3" s="37"/>
      <c r="AT3" s="83">
        <f t="shared" ref="AT3:AT13" ca="1" si="18">VLOOKUP($BZ2,$CB$1:$CD$101,3,FALSE)</f>
        <v>8</v>
      </c>
      <c r="AU3" s="83">
        <f t="shared" ref="AU3:AU13" ca="1" si="19">VLOOKUP($CH2,$CJ$1:$CL$101,3,FALSE)</f>
        <v>6</v>
      </c>
      <c r="AV3" s="83">
        <f t="shared" ref="AV3:AV13" ca="1" si="20">VLOOKUP($CP2,$CR$1:$CT$101,3,FALSE)</f>
        <v>9</v>
      </c>
      <c r="AW3" s="37"/>
      <c r="AX3" s="56" t="s">
        <v>3</v>
      </c>
      <c r="AY3" s="41">
        <f t="shared" ref="AY3:AY13" ca="1" si="21">AP3*100+AQ3*10+AR3</f>
        <v>962</v>
      </c>
      <c r="AZ3" s="61" t="s">
        <v>179</v>
      </c>
      <c r="BA3" s="41">
        <f t="shared" ref="BA3:BA13" ca="1" si="22">AT3*100+AU3*10+AV3</f>
        <v>869</v>
      </c>
      <c r="BB3" s="61" t="s">
        <v>117</v>
      </c>
      <c r="BC3" s="41">
        <f t="shared" ca="1" si="2"/>
        <v>93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0.91559321090315793</v>
      </c>
      <c r="BZ3" s="40">
        <f t="shared" ca="1" si="4"/>
        <v>4</v>
      </c>
      <c r="CA3" s="17"/>
      <c r="CB3" s="37">
        <v>3</v>
      </c>
      <c r="CC3" s="37">
        <v>2</v>
      </c>
      <c r="CD3" s="37">
        <v>2</v>
      </c>
      <c r="CG3" s="39">
        <f t="shared" ca="1" si="5"/>
        <v>0.18798373989150052</v>
      </c>
      <c r="CH3" s="40">
        <f t="shared" ca="1" si="6"/>
        <v>16</v>
      </c>
      <c r="CI3" s="17"/>
      <c r="CJ3" s="37">
        <v>3</v>
      </c>
      <c r="CK3" s="37">
        <v>3</v>
      </c>
      <c r="CL3" s="37">
        <v>3</v>
      </c>
      <c r="CO3" s="39">
        <f t="shared" ca="1" si="7"/>
        <v>0.46177861400339515</v>
      </c>
      <c r="CP3" s="40">
        <f t="shared" ca="1" si="0"/>
        <v>31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180</v>
      </c>
      <c r="Z4" s="41">
        <f t="shared" ca="1" si="8"/>
        <v>3</v>
      </c>
      <c r="AA4" s="41">
        <f t="shared" ca="1" si="9"/>
        <v>7</v>
      </c>
      <c r="AB4" s="41">
        <f t="shared" ca="1" si="9"/>
        <v>4</v>
      </c>
      <c r="AC4" s="37"/>
      <c r="AD4" s="41">
        <f t="shared" ca="1" si="10"/>
        <v>1</v>
      </c>
      <c r="AE4" s="41">
        <f t="shared" ca="1" si="11"/>
        <v>7</v>
      </c>
      <c r="AF4" s="41">
        <f t="shared" ca="1" si="12"/>
        <v>7</v>
      </c>
      <c r="AG4" s="37"/>
      <c r="AH4" s="56" t="s">
        <v>4</v>
      </c>
      <c r="AI4" s="41">
        <f t="shared" ca="1" si="13"/>
        <v>374</v>
      </c>
      <c r="AJ4" s="61" t="s">
        <v>20</v>
      </c>
      <c r="AK4" s="41">
        <f t="shared" ca="1" si="14"/>
        <v>177</v>
      </c>
      <c r="AL4" s="61" t="s">
        <v>178</v>
      </c>
      <c r="AM4" s="41">
        <f t="shared" ca="1" si="1"/>
        <v>197</v>
      </c>
      <c r="AN4" s="37"/>
      <c r="AO4" s="56" t="s">
        <v>4</v>
      </c>
      <c r="AP4" s="83">
        <f t="shared" ca="1" si="15"/>
        <v>3</v>
      </c>
      <c r="AQ4" s="83">
        <f t="shared" ca="1" si="16"/>
        <v>7</v>
      </c>
      <c r="AR4" s="83">
        <f t="shared" ca="1" si="17"/>
        <v>4</v>
      </c>
      <c r="AS4" s="37"/>
      <c r="AT4" s="83">
        <f t="shared" ca="1" si="18"/>
        <v>1</v>
      </c>
      <c r="AU4" s="83">
        <f t="shared" ca="1" si="19"/>
        <v>7</v>
      </c>
      <c r="AV4" s="83">
        <f t="shared" ca="1" si="20"/>
        <v>7</v>
      </c>
      <c r="AW4" s="37"/>
      <c r="AX4" s="56" t="s">
        <v>4</v>
      </c>
      <c r="AY4" s="41">
        <f t="shared" ca="1" si="21"/>
        <v>374</v>
      </c>
      <c r="AZ4" s="61" t="s">
        <v>179</v>
      </c>
      <c r="BA4" s="41">
        <f t="shared" ca="1" si="22"/>
        <v>177</v>
      </c>
      <c r="BB4" s="61" t="s">
        <v>117</v>
      </c>
      <c r="BC4" s="41">
        <f t="shared" ca="1" si="2"/>
        <v>197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0.44253194681730801</v>
      </c>
      <c r="BZ4" s="40">
        <f t="shared" ca="1" si="4"/>
        <v>28</v>
      </c>
      <c r="CA4" s="17"/>
      <c r="CB4" s="37">
        <v>4</v>
      </c>
      <c r="CC4" s="37">
        <v>3</v>
      </c>
      <c r="CD4" s="37">
        <v>1</v>
      </c>
      <c r="CG4" s="39">
        <f t="shared" ca="1" si="5"/>
        <v>0.60973273569552222</v>
      </c>
      <c r="CH4" s="40">
        <f t="shared" ca="1" si="6"/>
        <v>8</v>
      </c>
      <c r="CI4" s="17"/>
      <c r="CJ4" s="37">
        <v>4</v>
      </c>
      <c r="CK4" s="37">
        <v>4</v>
      </c>
      <c r="CL4" s="37">
        <v>4</v>
      </c>
      <c r="CO4" s="39">
        <f t="shared" ca="1" si="7"/>
        <v>0.99389307351770095</v>
      </c>
      <c r="CP4" s="40">
        <f t="shared" ca="1" si="0"/>
        <v>2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17</v>
      </c>
      <c r="B5" s="7"/>
      <c r="C5" s="148"/>
      <c r="D5" s="148"/>
      <c r="E5" s="148"/>
      <c r="F5" s="8"/>
      <c r="G5" s="6" t="s">
        <v>3</v>
      </c>
      <c r="H5" s="7"/>
      <c r="I5" s="148"/>
      <c r="J5" s="148"/>
      <c r="K5" s="148"/>
      <c r="L5" s="8"/>
      <c r="M5" s="6" t="s">
        <v>4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8</v>
      </c>
      <c r="AA5" s="41">
        <f t="shared" ca="1" si="9"/>
        <v>8</v>
      </c>
      <c r="AB5" s="41">
        <f t="shared" ca="1" si="9"/>
        <v>0</v>
      </c>
      <c r="AC5" s="37"/>
      <c r="AD5" s="41">
        <f t="shared" ca="1" si="10"/>
        <v>7</v>
      </c>
      <c r="AE5" s="41">
        <f t="shared" ca="1" si="11"/>
        <v>8</v>
      </c>
      <c r="AF5" s="41">
        <f t="shared" ca="1" si="12"/>
        <v>2</v>
      </c>
      <c r="AG5" s="37"/>
      <c r="AH5" s="56" t="s">
        <v>7</v>
      </c>
      <c r="AI5" s="41">
        <f t="shared" ca="1" si="13"/>
        <v>880</v>
      </c>
      <c r="AJ5" s="61" t="s">
        <v>148</v>
      </c>
      <c r="AK5" s="41">
        <f t="shared" ca="1" si="14"/>
        <v>782</v>
      </c>
      <c r="AL5" s="61" t="s">
        <v>117</v>
      </c>
      <c r="AM5" s="41">
        <f t="shared" ca="1" si="1"/>
        <v>98</v>
      </c>
      <c r="AN5" s="37"/>
      <c r="AO5" s="56" t="s">
        <v>7</v>
      </c>
      <c r="AP5" s="83">
        <f t="shared" ca="1" si="15"/>
        <v>7</v>
      </c>
      <c r="AQ5" s="83">
        <f t="shared" ca="1" si="16"/>
        <v>8</v>
      </c>
      <c r="AR5" s="83">
        <f t="shared" ca="1" si="17"/>
        <v>0</v>
      </c>
      <c r="AS5" s="37"/>
      <c r="AT5" s="83">
        <f t="shared" ca="1" si="18"/>
        <v>7</v>
      </c>
      <c r="AU5" s="83">
        <f t="shared" ca="1" si="19"/>
        <v>8</v>
      </c>
      <c r="AV5" s="83">
        <f t="shared" ca="1" si="20"/>
        <v>2</v>
      </c>
      <c r="AW5" s="37"/>
      <c r="AX5" s="56" t="s">
        <v>181</v>
      </c>
      <c r="AY5" s="41">
        <f t="shared" ca="1" si="21"/>
        <v>780</v>
      </c>
      <c r="AZ5" s="61" t="s">
        <v>20</v>
      </c>
      <c r="BA5" s="41">
        <f t="shared" ca="1" si="22"/>
        <v>782</v>
      </c>
      <c r="BB5" s="61" t="s">
        <v>117</v>
      </c>
      <c r="BC5" s="41">
        <f t="shared" ca="1" si="2"/>
        <v>-2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0.75204971074237048</v>
      </c>
      <c r="BZ5" s="40">
        <f t="shared" ca="1" si="4"/>
        <v>16</v>
      </c>
      <c r="CA5" s="17"/>
      <c r="CB5" s="37">
        <v>5</v>
      </c>
      <c r="CC5" s="37">
        <v>3</v>
      </c>
      <c r="CD5" s="37">
        <v>2</v>
      </c>
      <c r="CG5" s="39">
        <f t="shared" ca="1" si="5"/>
        <v>0.14551348861215396</v>
      </c>
      <c r="CH5" s="40">
        <f t="shared" ca="1" si="6"/>
        <v>17</v>
      </c>
      <c r="CI5" s="17"/>
      <c r="CJ5" s="37">
        <v>5</v>
      </c>
      <c r="CK5" s="37">
        <v>5</v>
      </c>
      <c r="CL5" s="37">
        <v>5</v>
      </c>
      <c r="CO5" s="39">
        <f t="shared" ca="1" si="7"/>
        <v>0.43829468073510058</v>
      </c>
      <c r="CP5" s="40">
        <f t="shared" ca="1" si="0"/>
        <v>34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51"/>
      <c r="C6" s="154">
        <f ca="1">Z2</f>
        <v>9</v>
      </c>
      <c r="D6" s="154">
        <f ca="1">AA2</f>
        <v>1</v>
      </c>
      <c r="E6" s="154">
        <f ca="1">AB2</f>
        <v>2</v>
      </c>
      <c r="F6" s="8"/>
      <c r="G6" s="9"/>
      <c r="H6" s="151"/>
      <c r="I6" s="154">
        <f ca="1">Z3</f>
        <v>9</v>
      </c>
      <c r="J6" s="154">
        <f ca="1">AA3</f>
        <v>6</v>
      </c>
      <c r="K6" s="154">
        <f ca="1">AB3</f>
        <v>2</v>
      </c>
      <c r="L6" s="8"/>
      <c r="M6" s="9"/>
      <c r="N6" s="151"/>
      <c r="O6" s="154">
        <f ca="1">Z4</f>
        <v>3</v>
      </c>
      <c r="P6" s="154">
        <f ca="1">AA4</f>
        <v>7</v>
      </c>
      <c r="Q6" s="154">
        <f ca="1">AB4</f>
        <v>4</v>
      </c>
      <c r="R6" s="8"/>
      <c r="S6" s="2"/>
      <c r="T6" s="2"/>
      <c r="U6" s="2"/>
      <c r="V6" s="2"/>
      <c r="W6" s="2"/>
      <c r="X6" s="37"/>
      <c r="Y6" s="56" t="s">
        <v>182</v>
      </c>
      <c r="Z6" s="41">
        <f t="shared" ca="1" si="8"/>
        <v>6</v>
      </c>
      <c r="AA6" s="41">
        <f t="shared" ca="1" si="9"/>
        <v>8</v>
      </c>
      <c r="AB6" s="41">
        <f t="shared" ca="1" si="9"/>
        <v>5</v>
      </c>
      <c r="AC6" s="37"/>
      <c r="AD6" s="41">
        <f t="shared" ca="1" si="10"/>
        <v>1</v>
      </c>
      <c r="AE6" s="41">
        <f t="shared" ca="1" si="11"/>
        <v>8</v>
      </c>
      <c r="AF6" s="41">
        <f t="shared" ca="1" si="12"/>
        <v>6</v>
      </c>
      <c r="AG6" s="37"/>
      <c r="AH6" s="56" t="s">
        <v>6</v>
      </c>
      <c r="AI6" s="41">
        <f t="shared" ca="1" si="13"/>
        <v>685</v>
      </c>
      <c r="AJ6" s="61" t="s">
        <v>20</v>
      </c>
      <c r="AK6" s="41">
        <f t="shared" ca="1" si="14"/>
        <v>186</v>
      </c>
      <c r="AL6" s="61" t="s">
        <v>117</v>
      </c>
      <c r="AM6" s="41">
        <f t="shared" ca="1" si="1"/>
        <v>499</v>
      </c>
      <c r="AN6" s="37"/>
      <c r="AO6" s="56" t="s">
        <v>6</v>
      </c>
      <c r="AP6" s="83">
        <f t="shared" ca="1" si="15"/>
        <v>6</v>
      </c>
      <c r="AQ6" s="83">
        <f t="shared" ca="1" si="16"/>
        <v>8</v>
      </c>
      <c r="AR6" s="83">
        <f t="shared" ca="1" si="17"/>
        <v>5</v>
      </c>
      <c r="AS6" s="37"/>
      <c r="AT6" s="83">
        <f t="shared" ca="1" si="18"/>
        <v>1</v>
      </c>
      <c r="AU6" s="83">
        <f t="shared" ca="1" si="19"/>
        <v>8</v>
      </c>
      <c r="AV6" s="83">
        <f t="shared" ca="1" si="20"/>
        <v>6</v>
      </c>
      <c r="AW6" s="37"/>
      <c r="AX6" s="56" t="s">
        <v>6</v>
      </c>
      <c r="AY6" s="41">
        <f t="shared" ca="1" si="21"/>
        <v>685</v>
      </c>
      <c r="AZ6" s="61" t="s">
        <v>20</v>
      </c>
      <c r="BA6" s="41">
        <f t="shared" ca="1" si="22"/>
        <v>186</v>
      </c>
      <c r="BB6" s="61" t="s">
        <v>183</v>
      </c>
      <c r="BC6" s="41">
        <f t="shared" ca="1" si="2"/>
        <v>499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0.22633805996535095</v>
      </c>
      <c r="BZ6" s="40">
        <f t="shared" ca="1" si="4"/>
        <v>41</v>
      </c>
      <c r="CA6" s="17"/>
      <c r="CB6" s="37">
        <v>6</v>
      </c>
      <c r="CC6" s="37">
        <v>3</v>
      </c>
      <c r="CD6" s="37">
        <v>3</v>
      </c>
      <c r="CG6" s="39">
        <f t="shared" ca="1" si="5"/>
        <v>0.49200313968799003</v>
      </c>
      <c r="CH6" s="40">
        <f t="shared" ca="1" si="6"/>
        <v>12</v>
      </c>
      <c r="CI6" s="17"/>
      <c r="CJ6" s="37">
        <v>6</v>
      </c>
      <c r="CK6" s="37">
        <v>6</v>
      </c>
      <c r="CL6" s="37">
        <v>6</v>
      </c>
      <c r="CO6" s="39">
        <f t="shared" ca="1" si="7"/>
        <v>0.33877436375180603</v>
      </c>
      <c r="CP6" s="40">
        <f t="shared" ca="1" si="0"/>
        <v>41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52" t="s">
        <v>20</v>
      </c>
      <c r="C7" s="152">
        <f ca="1">AD2</f>
        <v>7</v>
      </c>
      <c r="D7" s="152">
        <f ca="1">AE2</f>
        <v>1</v>
      </c>
      <c r="E7" s="152">
        <f ca="1">AF2</f>
        <v>5</v>
      </c>
      <c r="F7" s="8"/>
      <c r="G7" s="9"/>
      <c r="H7" s="152" t="s">
        <v>20</v>
      </c>
      <c r="I7" s="152">
        <f ca="1">AD3</f>
        <v>8</v>
      </c>
      <c r="J7" s="152">
        <f ca="1">AE3</f>
        <v>6</v>
      </c>
      <c r="K7" s="152">
        <f ca="1">AF3</f>
        <v>9</v>
      </c>
      <c r="L7" s="8"/>
      <c r="M7" s="9"/>
      <c r="N7" s="152" t="s">
        <v>179</v>
      </c>
      <c r="O7" s="152">
        <f ca="1">AD4</f>
        <v>1</v>
      </c>
      <c r="P7" s="152">
        <f ca="1">AE4</f>
        <v>7</v>
      </c>
      <c r="Q7" s="152">
        <f ca="1">AF4</f>
        <v>7</v>
      </c>
      <c r="R7" s="8"/>
      <c r="S7" s="2"/>
      <c r="T7" s="2"/>
      <c r="U7" s="2"/>
      <c r="V7" s="2"/>
      <c r="W7" s="2"/>
      <c r="X7" s="37"/>
      <c r="Y7" s="56" t="s">
        <v>184</v>
      </c>
      <c r="Z7" s="41">
        <f t="shared" ca="1" si="8"/>
        <v>9</v>
      </c>
      <c r="AA7" s="41">
        <f t="shared" ca="1" si="9"/>
        <v>3</v>
      </c>
      <c r="AB7" s="41">
        <f t="shared" ca="1" si="9"/>
        <v>7</v>
      </c>
      <c r="AC7" s="37"/>
      <c r="AD7" s="41">
        <f t="shared" ca="1" si="10"/>
        <v>5</v>
      </c>
      <c r="AE7" s="41">
        <f t="shared" ca="1" si="11"/>
        <v>3</v>
      </c>
      <c r="AF7" s="41">
        <f t="shared" ca="1" si="12"/>
        <v>8</v>
      </c>
      <c r="AG7" s="37"/>
      <c r="AH7" s="56" t="s">
        <v>5</v>
      </c>
      <c r="AI7" s="41">
        <f t="shared" ca="1" si="13"/>
        <v>937</v>
      </c>
      <c r="AJ7" s="61" t="s">
        <v>20</v>
      </c>
      <c r="AK7" s="41">
        <f t="shared" ca="1" si="14"/>
        <v>538</v>
      </c>
      <c r="AL7" s="61" t="s">
        <v>117</v>
      </c>
      <c r="AM7" s="41">
        <f t="shared" ca="1" si="1"/>
        <v>399</v>
      </c>
      <c r="AN7" s="37"/>
      <c r="AO7" s="56" t="s">
        <v>5</v>
      </c>
      <c r="AP7" s="83">
        <f t="shared" ca="1" si="15"/>
        <v>9</v>
      </c>
      <c r="AQ7" s="83">
        <f t="shared" ca="1" si="16"/>
        <v>3</v>
      </c>
      <c r="AR7" s="83">
        <f t="shared" ca="1" si="17"/>
        <v>7</v>
      </c>
      <c r="AS7" s="37"/>
      <c r="AT7" s="83">
        <f t="shared" ca="1" si="18"/>
        <v>5</v>
      </c>
      <c r="AU7" s="83">
        <f t="shared" ca="1" si="19"/>
        <v>3</v>
      </c>
      <c r="AV7" s="83">
        <f t="shared" ca="1" si="20"/>
        <v>8</v>
      </c>
      <c r="AW7" s="37"/>
      <c r="AX7" s="56" t="s">
        <v>5</v>
      </c>
      <c r="AY7" s="41">
        <f t="shared" ca="1" si="21"/>
        <v>937</v>
      </c>
      <c r="AZ7" s="61" t="s">
        <v>20</v>
      </c>
      <c r="BA7" s="41">
        <f t="shared" ca="1" si="22"/>
        <v>538</v>
      </c>
      <c r="BB7" s="61" t="s">
        <v>185</v>
      </c>
      <c r="BC7" s="41">
        <f t="shared" ca="1" si="2"/>
        <v>399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0.54943094598653519</v>
      </c>
      <c r="BZ7" s="40">
        <f t="shared" ca="1" si="4"/>
        <v>24</v>
      </c>
      <c r="CA7" s="17"/>
      <c r="CB7" s="37">
        <v>7</v>
      </c>
      <c r="CC7" s="37">
        <v>4</v>
      </c>
      <c r="CD7" s="37">
        <v>1</v>
      </c>
      <c r="CG7" s="39">
        <f t="shared" ca="1" si="5"/>
        <v>0.68900810310018268</v>
      </c>
      <c r="CH7" s="40">
        <f t="shared" ca="1" si="6"/>
        <v>5</v>
      </c>
      <c r="CI7" s="17"/>
      <c r="CJ7" s="37">
        <v>7</v>
      </c>
      <c r="CK7" s="37">
        <v>7</v>
      </c>
      <c r="CL7" s="37">
        <v>7</v>
      </c>
      <c r="CO7" s="39">
        <f t="shared" ca="1" si="7"/>
        <v>0.85742942089694929</v>
      </c>
      <c r="CP7" s="40">
        <f t="shared" ca="1" si="0"/>
        <v>8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7</v>
      </c>
      <c r="AA8" s="41">
        <f t="shared" ca="1" si="9"/>
        <v>5</v>
      </c>
      <c r="AB8" s="41">
        <f t="shared" ca="1" si="9"/>
        <v>0</v>
      </c>
      <c r="AC8" s="37"/>
      <c r="AD8" s="41">
        <f t="shared" ca="1" si="10"/>
        <v>3</v>
      </c>
      <c r="AE8" s="41">
        <f t="shared" ca="1" si="11"/>
        <v>5</v>
      </c>
      <c r="AF8" s="41">
        <f t="shared" ca="1" si="12"/>
        <v>8</v>
      </c>
      <c r="AG8" s="37"/>
      <c r="AH8" s="56" t="s">
        <v>186</v>
      </c>
      <c r="AI8" s="41">
        <f t="shared" ca="1" si="13"/>
        <v>750</v>
      </c>
      <c r="AJ8" s="61" t="s">
        <v>148</v>
      </c>
      <c r="AK8" s="41">
        <f t="shared" ca="1" si="14"/>
        <v>358</v>
      </c>
      <c r="AL8" s="61" t="s">
        <v>187</v>
      </c>
      <c r="AM8" s="41">
        <f t="shared" ca="1" si="1"/>
        <v>392</v>
      </c>
      <c r="AN8" s="37"/>
      <c r="AO8" s="56" t="s">
        <v>8</v>
      </c>
      <c r="AP8" s="83">
        <f t="shared" ca="1" si="15"/>
        <v>7</v>
      </c>
      <c r="AQ8" s="83">
        <f t="shared" ca="1" si="16"/>
        <v>5</v>
      </c>
      <c r="AR8" s="83">
        <f t="shared" ca="1" si="17"/>
        <v>0</v>
      </c>
      <c r="AS8" s="37"/>
      <c r="AT8" s="83">
        <f t="shared" ca="1" si="18"/>
        <v>3</v>
      </c>
      <c r="AU8" s="83">
        <f t="shared" ca="1" si="19"/>
        <v>5</v>
      </c>
      <c r="AV8" s="83">
        <f t="shared" ca="1" si="20"/>
        <v>8</v>
      </c>
      <c r="AW8" s="37"/>
      <c r="AX8" s="56" t="s">
        <v>186</v>
      </c>
      <c r="AY8" s="41">
        <f t="shared" ca="1" si="21"/>
        <v>750</v>
      </c>
      <c r="AZ8" s="61" t="s">
        <v>148</v>
      </c>
      <c r="BA8" s="41">
        <f t="shared" ca="1" si="22"/>
        <v>358</v>
      </c>
      <c r="BB8" s="61" t="s">
        <v>117</v>
      </c>
      <c r="BC8" s="41">
        <f t="shared" ca="1" si="2"/>
        <v>392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0.90500809513447122</v>
      </c>
      <c r="BZ8" s="40">
        <f t="shared" ca="1" si="4"/>
        <v>5</v>
      </c>
      <c r="CA8" s="17"/>
      <c r="CB8" s="37">
        <v>8</v>
      </c>
      <c r="CC8" s="37">
        <v>4</v>
      </c>
      <c r="CD8" s="37">
        <v>2</v>
      </c>
      <c r="CG8" s="39">
        <f t="shared" ca="1" si="5"/>
        <v>0.38449305787128729</v>
      </c>
      <c r="CH8" s="40">
        <f t="shared" ca="1" si="6"/>
        <v>13</v>
      </c>
      <c r="CI8" s="17"/>
      <c r="CJ8" s="37">
        <v>8</v>
      </c>
      <c r="CK8" s="37">
        <v>8</v>
      </c>
      <c r="CL8" s="37">
        <v>8</v>
      </c>
      <c r="CO8" s="39">
        <f t="shared" ca="1" si="7"/>
        <v>0.22832186252176878</v>
      </c>
      <c r="CP8" s="40">
        <f t="shared" ca="1" si="0"/>
        <v>50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3</v>
      </c>
      <c r="AA9" s="41">
        <f t="shared" ca="1" si="9"/>
        <v>4</v>
      </c>
      <c r="AB9" s="41">
        <f t="shared" ca="1" si="9"/>
        <v>5</v>
      </c>
      <c r="AC9" s="37"/>
      <c r="AD9" s="41">
        <f t="shared" ca="1" si="10"/>
        <v>2</v>
      </c>
      <c r="AE9" s="41">
        <f t="shared" ca="1" si="11"/>
        <v>4</v>
      </c>
      <c r="AF9" s="41">
        <f t="shared" ca="1" si="12"/>
        <v>7</v>
      </c>
      <c r="AG9" s="37"/>
      <c r="AH9" s="56" t="s">
        <v>9</v>
      </c>
      <c r="AI9" s="41">
        <f t="shared" ca="1" si="13"/>
        <v>345</v>
      </c>
      <c r="AJ9" s="61" t="s">
        <v>20</v>
      </c>
      <c r="AK9" s="41">
        <f t="shared" ca="1" si="14"/>
        <v>247</v>
      </c>
      <c r="AL9" s="61" t="s">
        <v>117</v>
      </c>
      <c r="AM9" s="41">
        <f t="shared" ca="1" si="1"/>
        <v>98</v>
      </c>
      <c r="AN9" s="37"/>
      <c r="AO9" s="56" t="s">
        <v>188</v>
      </c>
      <c r="AP9" s="83">
        <f t="shared" ca="1" si="15"/>
        <v>3</v>
      </c>
      <c r="AQ9" s="83">
        <f t="shared" ca="1" si="16"/>
        <v>4</v>
      </c>
      <c r="AR9" s="83">
        <f t="shared" ca="1" si="17"/>
        <v>5</v>
      </c>
      <c r="AS9" s="37"/>
      <c r="AT9" s="83">
        <f t="shared" ca="1" si="18"/>
        <v>2</v>
      </c>
      <c r="AU9" s="83">
        <f t="shared" ca="1" si="19"/>
        <v>4</v>
      </c>
      <c r="AV9" s="83">
        <f t="shared" ca="1" si="20"/>
        <v>7</v>
      </c>
      <c r="AW9" s="37"/>
      <c r="AX9" s="56" t="s">
        <v>9</v>
      </c>
      <c r="AY9" s="41">
        <f t="shared" ca="1" si="21"/>
        <v>345</v>
      </c>
      <c r="AZ9" s="61" t="s">
        <v>20</v>
      </c>
      <c r="BA9" s="41">
        <f t="shared" ca="1" si="22"/>
        <v>247</v>
      </c>
      <c r="BB9" s="61" t="s">
        <v>117</v>
      </c>
      <c r="BC9" s="41">
        <f t="shared" ca="1" si="2"/>
        <v>98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0.30144427939750262</v>
      </c>
      <c r="BZ9" s="40">
        <f t="shared" ca="1" si="4"/>
        <v>37</v>
      </c>
      <c r="CA9" s="17"/>
      <c r="CB9" s="37">
        <v>9</v>
      </c>
      <c r="CC9" s="37">
        <v>4</v>
      </c>
      <c r="CD9" s="37">
        <v>3</v>
      </c>
      <c r="CG9" s="39">
        <f t="shared" ca="1" si="5"/>
        <v>0.36177936183486348</v>
      </c>
      <c r="CH9" s="40">
        <f t="shared" ca="1" si="6"/>
        <v>14</v>
      </c>
      <c r="CI9" s="17"/>
      <c r="CJ9" s="37">
        <v>9</v>
      </c>
      <c r="CK9" s="37">
        <v>9</v>
      </c>
      <c r="CL9" s="37">
        <v>9</v>
      </c>
      <c r="CO9" s="39">
        <f t="shared" ca="1" si="7"/>
        <v>0.95365104801786127</v>
      </c>
      <c r="CP9" s="40">
        <f t="shared" ca="1" si="0"/>
        <v>4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10</v>
      </c>
      <c r="Z10" s="41">
        <f t="shared" ca="1" si="8"/>
        <v>9</v>
      </c>
      <c r="AA10" s="41">
        <f t="shared" ca="1" si="9"/>
        <v>5</v>
      </c>
      <c r="AB10" s="41">
        <f t="shared" ca="1" si="9"/>
        <v>0</v>
      </c>
      <c r="AC10" s="37"/>
      <c r="AD10" s="41">
        <f t="shared" ca="1" si="10"/>
        <v>1</v>
      </c>
      <c r="AE10" s="41">
        <f t="shared" ca="1" si="11"/>
        <v>5</v>
      </c>
      <c r="AF10" s="41">
        <f t="shared" ca="1" si="12"/>
        <v>4</v>
      </c>
      <c r="AG10" s="37"/>
      <c r="AH10" s="56" t="s">
        <v>189</v>
      </c>
      <c r="AI10" s="41">
        <f t="shared" ca="1" si="13"/>
        <v>950</v>
      </c>
      <c r="AJ10" s="61" t="s">
        <v>20</v>
      </c>
      <c r="AK10" s="41">
        <f t="shared" ca="1" si="14"/>
        <v>154</v>
      </c>
      <c r="AL10" s="61" t="s">
        <v>187</v>
      </c>
      <c r="AM10" s="41">
        <f t="shared" ca="1" si="1"/>
        <v>796</v>
      </c>
      <c r="AN10" s="37"/>
      <c r="AO10" s="56" t="s">
        <v>10</v>
      </c>
      <c r="AP10" s="83">
        <f t="shared" ca="1" si="15"/>
        <v>9</v>
      </c>
      <c r="AQ10" s="83">
        <f t="shared" ca="1" si="16"/>
        <v>5</v>
      </c>
      <c r="AR10" s="83">
        <f t="shared" ca="1" si="17"/>
        <v>0</v>
      </c>
      <c r="AS10" s="37"/>
      <c r="AT10" s="83">
        <f t="shared" ca="1" si="18"/>
        <v>1</v>
      </c>
      <c r="AU10" s="83">
        <f t="shared" ca="1" si="19"/>
        <v>5</v>
      </c>
      <c r="AV10" s="83">
        <f t="shared" ca="1" si="20"/>
        <v>4</v>
      </c>
      <c r="AW10" s="37"/>
      <c r="AX10" s="56" t="s">
        <v>189</v>
      </c>
      <c r="AY10" s="41">
        <f t="shared" ca="1" si="21"/>
        <v>950</v>
      </c>
      <c r="AZ10" s="61" t="s">
        <v>20</v>
      </c>
      <c r="BA10" s="41">
        <f t="shared" ca="1" si="22"/>
        <v>154</v>
      </c>
      <c r="BB10" s="61" t="s">
        <v>117</v>
      </c>
      <c r="BC10" s="41">
        <f t="shared" ca="1" si="2"/>
        <v>796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0.28122747300590045</v>
      </c>
      <c r="BZ10" s="40">
        <f t="shared" ca="1" si="4"/>
        <v>38</v>
      </c>
      <c r="CA10" s="17"/>
      <c r="CB10" s="37">
        <v>10</v>
      </c>
      <c r="CC10" s="37">
        <v>4</v>
      </c>
      <c r="CD10" s="37">
        <v>4</v>
      </c>
      <c r="CG10" s="39">
        <f t="shared" ca="1" si="5"/>
        <v>0.54904692669569399</v>
      </c>
      <c r="CH10" s="40">
        <f t="shared" ca="1" si="6"/>
        <v>10</v>
      </c>
      <c r="CI10" s="17"/>
      <c r="CJ10" s="37">
        <v>10</v>
      </c>
      <c r="CK10" s="37">
        <v>1</v>
      </c>
      <c r="CL10" s="37">
        <v>1</v>
      </c>
      <c r="CO10" s="39">
        <f t="shared" ca="1" si="7"/>
        <v>0.44817154459580033</v>
      </c>
      <c r="CP10" s="40">
        <f t="shared" ca="1" si="0"/>
        <v>33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8"/>
      <c r="D11" s="148"/>
      <c r="E11" s="148"/>
      <c r="F11" s="8"/>
      <c r="G11" s="6" t="s">
        <v>6</v>
      </c>
      <c r="H11" s="7"/>
      <c r="I11" s="148"/>
      <c r="J11" s="148"/>
      <c r="K11" s="148"/>
      <c r="L11" s="8"/>
      <c r="M11" s="6" t="s">
        <v>184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149</v>
      </c>
      <c r="Z11" s="41">
        <f t="shared" ca="1" si="8"/>
        <v>9</v>
      </c>
      <c r="AA11" s="41">
        <f t="shared" ca="1" si="9"/>
        <v>1</v>
      </c>
      <c r="AB11" s="41">
        <f t="shared" ca="1" si="9"/>
        <v>4</v>
      </c>
      <c r="AC11" s="37"/>
      <c r="AD11" s="41">
        <f t="shared" ca="1" si="10"/>
        <v>2</v>
      </c>
      <c r="AE11" s="41">
        <f t="shared" ca="1" si="11"/>
        <v>1</v>
      </c>
      <c r="AF11" s="41">
        <f t="shared" ca="1" si="12"/>
        <v>9</v>
      </c>
      <c r="AG11" s="37"/>
      <c r="AH11" s="56" t="s">
        <v>190</v>
      </c>
      <c r="AI11" s="41">
        <f t="shared" ca="1" si="13"/>
        <v>914</v>
      </c>
      <c r="AJ11" s="61" t="s">
        <v>148</v>
      </c>
      <c r="AK11" s="41">
        <f t="shared" ca="1" si="14"/>
        <v>219</v>
      </c>
      <c r="AL11" s="61" t="s">
        <v>117</v>
      </c>
      <c r="AM11" s="41">
        <f t="shared" ca="1" si="1"/>
        <v>695</v>
      </c>
      <c r="AN11" s="37"/>
      <c r="AO11" s="56" t="s">
        <v>149</v>
      </c>
      <c r="AP11" s="83">
        <f t="shared" ca="1" si="15"/>
        <v>9</v>
      </c>
      <c r="AQ11" s="83">
        <f t="shared" ca="1" si="16"/>
        <v>1</v>
      </c>
      <c r="AR11" s="83">
        <f t="shared" ca="1" si="17"/>
        <v>4</v>
      </c>
      <c r="AS11" s="37"/>
      <c r="AT11" s="83">
        <f t="shared" ca="1" si="18"/>
        <v>2</v>
      </c>
      <c r="AU11" s="83">
        <f t="shared" ca="1" si="19"/>
        <v>1</v>
      </c>
      <c r="AV11" s="83">
        <f t="shared" ca="1" si="20"/>
        <v>9</v>
      </c>
      <c r="AW11" s="37"/>
      <c r="AX11" s="56" t="s">
        <v>149</v>
      </c>
      <c r="AY11" s="41">
        <f t="shared" ca="1" si="21"/>
        <v>914</v>
      </c>
      <c r="AZ11" s="61" t="s">
        <v>148</v>
      </c>
      <c r="BA11" s="41">
        <f t="shared" ca="1" si="22"/>
        <v>219</v>
      </c>
      <c r="BB11" s="61" t="s">
        <v>187</v>
      </c>
      <c r="BC11" s="41">
        <f t="shared" ca="1" si="2"/>
        <v>695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0.20696034010857867</v>
      </c>
      <c r="BZ11" s="40">
        <f t="shared" ca="1" si="4"/>
        <v>42</v>
      </c>
      <c r="CA11" s="17"/>
      <c r="CB11" s="37">
        <v>11</v>
      </c>
      <c r="CC11" s="37">
        <v>5</v>
      </c>
      <c r="CD11" s="37">
        <v>1</v>
      </c>
      <c r="CG11" s="39">
        <f t="shared" ca="1" si="5"/>
        <v>0.5670823588497379</v>
      </c>
      <c r="CH11" s="40">
        <f t="shared" ca="1" si="6"/>
        <v>9</v>
      </c>
      <c r="CI11" s="17"/>
      <c r="CJ11" s="37">
        <v>11</v>
      </c>
      <c r="CK11" s="37">
        <v>2</v>
      </c>
      <c r="CL11" s="37">
        <v>2</v>
      </c>
      <c r="CO11" s="39">
        <f t="shared" ca="1" si="7"/>
        <v>0.54722207616752661</v>
      </c>
      <c r="CP11" s="40">
        <f t="shared" ca="1" si="0"/>
        <v>24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51"/>
      <c r="C12" s="154">
        <f ca="1">Z5</f>
        <v>8</v>
      </c>
      <c r="D12" s="154">
        <f ca="1">AA5</f>
        <v>8</v>
      </c>
      <c r="E12" s="154">
        <f ca="1">AB5</f>
        <v>0</v>
      </c>
      <c r="F12" s="8"/>
      <c r="G12" s="9"/>
      <c r="H12" s="151"/>
      <c r="I12" s="154">
        <f ca="1">Z6</f>
        <v>6</v>
      </c>
      <c r="J12" s="154">
        <f ca="1">AA6</f>
        <v>8</v>
      </c>
      <c r="K12" s="154">
        <f ca="1">AB6</f>
        <v>5</v>
      </c>
      <c r="L12" s="8"/>
      <c r="M12" s="9"/>
      <c r="N12" s="151"/>
      <c r="O12" s="154">
        <f ca="1">Z7</f>
        <v>9</v>
      </c>
      <c r="P12" s="154">
        <f ca="1">AA7</f>
        <v>3</v>
      </c>
      <c r="Q12" s="154">
        <f ca="1">AB7</f>
        <v>7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9</v>
      </c>
      <c r="AA12" s="41">
        <f t="shared" ca="1" si="9"/>
        <v>9</v>
      </c>
      <c r="AB12" s="41">
        <f t="shared" ca="1" si="9"/>
        <v>3</v>
      </c>
      <c r="AC12" s="37"/>
      <c r="AD12" s="41">
        <f t="shared" ca="1" si="10"/>
        <v>6</v>
      </c>
      <c r="AE12" s="41">
        <f t="shared" ca="1" si="11"/>
        <v>9</v>
      </c>
      <c r="AF12" s="41">
        <f t="shared" ca="1" si="12"/>
        <v>5</v>
      </c>
      <c r="AG12" s="37"/>
      <c r="AH12" s="56" t="s">
        <v>12</v>
      </c>
      <c r="AI12" s="41">
        <f t="shared" ca="1" si="13"/>
        <v>993</v>
      </c>
      <c r="AJ12" s="61" t="s">
        <v>20</v>
      </c>
      <c r="AK12" s="41">
        <f t="shared" ca="1" si="14"/>
        <v>695</v>
      </c>
      <c r="AL12" s="61" t="s">
        <v>117</v>
      </c>
      <c r="AM12" s="41">
        <f t="shared" ca="1" si="1"/>
        <v>298</v>
      </c>
      <c r="AN12" s="37"/>
      <c r="AO12" s="56" t="s">
        <v>191</v>
      </c>
      <c r="AP12" s="83">
        <f t="shared" ca="1" si="15"/>
        <v>9</v>
      </c>
      <c r="AQ12" s="83">
        <f t="shared" ca="1" si="16"/>
        <v>9</v>
      </c>
      <c r="AR12" s="83">
        <f t="shared" ca="1" si="17"/>
        <v>3</v>
      </c>
      <c r="AS12" s="37"/>
      <c r="AT12" s="83">
        <f t="shared" ca="1" si="18"/>
        <v>6</v>
      </c>
      <c r="AU12" s="83">
        <f t="shared" ca="1" si="19"/>
        <v>9</v>
      </c>
      <c r="AV12" s="83">
        <f t="shared" ca="1" si="20"/>
        <v>5</v>
      </c>
      <c r="AW12" s="37"/>
      <c r="AX12" s="56" t="s">
        <v>12</v>
      </c>
      <c r="AY12" s="41">
        <f t="shared" ca="1" si="21"/>
        <v>993</v>
      </c>
      <c r="AZ12" s="61" t="s">
        <v>148</v>
      </c>
      <c r="BA12" s="41">
        <f t="shared" ca="1" si="22"/>
        <v>695</v>
      </c>
      <c r="BB12" s="61" t="s">
        <v>117</v>
      </c>
      <c r="BC12" s="41">
        <f t="shared" ca="1" si="2"/>
        <v>298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0.64839321142772754</v>
      </c>
      <c r="BZ12" s="40">
        <f t="shared" ca="1" si="4"/>
        <v>20</v>
      </c>
      <c r="CA12" s="17"/>
      <c r="CB12" s="37">
        <v>12</v>
      </c>
      <c r="CC12" s="37">
        <v>5</v>
      </c>
      <c r="CD12" s="37">
        <v>2</v>
      </c>
      <c r="CG12" s="39">
        <f t="shared" ca="1" si="5"/>
        <v>0.65844054518148409</v>
      </c>
      <c r="CH12" s="40">
        <f t="shared" ca="1" si="6"/>
        <v>6</v>
      </c>
      <c r="CI12" s="17"/>
      <c r="CJ12" s="37">
        <v>12</v>
      </c>
      <c r="CK12" s="37">
        <v>3</v>
      </c>
      <c r="CL12" s="37">
        <v>3</v>
      </c>
      <c r="CO12" s="39">
        <f t="shared" ca="1" si="7"/>
        <v>0.3199001167824016</v>
      </c>
      <c r="CP12" s="40">
        <f t="shared" ca="1" si="0"/>
        <v>44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52" t="s">
        <v>20</v>
      </c>
      <c r="C13" s="152">
        <f ca="1">AD5</f>
        <v>7</v>
      </c>
      <c r="D13" s="152">
        <f ca="1">AE5</f>
        <v>8</v>
      </c>
      <c r="E13" s="152">
        <f ca="1">AF5</f>
        <v>2</v>
      </c>
      <c r="F13" s="8"/>
      <c r="G13" s="9"/>
      <c r="H13" s="152" t="s">
        <v>148</v>
      </c>
      <c r="I13" s="152">
        <f ca="1">AD6</f>
        <v>1</v>
      </c>
      <c r="J13" s="152">
        <f ca="1">AE6</f>
        <v>8</v>
      </c>
      <c r="K13" s="152">
        <f ca="1">AF6</f>
        <v>6</v>
      </c>
      <c r="L13" s="8"/>
      <c r="M13" s="9"/>
      <c r="N13" s="152" t="s">
        <v>20</v>
      </c>
      <c r="O13" s="152">
        <f ca="1">AD7</f>
        <v>5</v>
      </c>
      <c r="P13" s="152">
        <f ca="1">AE7</f>
        <v>3</v>
      </c>
      <c r="Q13" s="152">
        <f ca="1">AF7</f>
        <v>8</v>
      </c>
      <c r="R13" s="8"/>
      <c r="S13" s="2"/>
      <c r="T13" s="2"/>
      <c r="U13" s="2"/>
      <c r="V13" s="2"/>
      <c r="W13" s="2"/>
      <c r="X13" s="37"/>
      <c r="Y13" s="56" t="s">
        <v>150</v>
      </c>
      <c r="Z13" s="41">
        <f t="shared" ca="1" si="8"/>
        <v>6</v>
      </c>
      <c r="AA13" s="41">
        <f t="shared" ca="1" si="9"/>
        <v>6</v>
      </c>
      <c r="AB13" s="41">
        <f t="shared" ca="1" si="9"/>
        <v>4</v>
      </c>
      <c r="AC13" s="37"/>
      <c r="AD13" s="41">
        <f t="shared" ca="1" si="10"/>
        <v>5</v>
      </c>
      <c r="AE13" s="41">
        <f t="shared" ca="1" si="11"/>
        <v>6</v>
      </c>
      <c r="AF13" s="41">
        <f t="shared" ca="1" si="12"/>
        <v>5</v>
      </c>
      <c r="AG13" s="37"/>
      <c r="AH13" s="56" t="s">
        <v>150</v>
      </c>
      <c r="AI13" s="41">
        <f t="shared" ca="1" si="13"/>
        <v>664</v>
      </c>
      <c r="AJ13" s="61" t="s">
        <v>20</v>
      </c>
      <c r="AK13" s="41">
        <f t="shared" ca="1" si="14"/>
        <v>565</v>
      </c>
      <c r="AL13" s="61" t="s">
        <v>117</v>
      </c>
      <c r="AM13" s="41">
        <f t="shared" ca="1" si="1"/>
        <v>99</v>
      </c>
      <c r="AN13" s="37"/>
      <c r="AO13" s="56" t="s">
        <v>150</v>
      </c>
      <c r="AP13" s="83">
        <f t="shared" ca="1" si="15"/>
        <v>6</v>
      </c>
      <c r="AQ13" s="83">
        <f t="shared" ca="1" si="16"/>
        <v>6</v>
      </c>
      <c r="AR13" s="83">
        <f t="shared" ca="1" si="17"/>
        <v>4</v>
      </c>
      <c r="AS13" s="37"/>
      <c r="AT13" s="83">
        <f t="shared" ca="1" si="18"/>
        <v>5</v>
      </c>
      <c r="AU13" s="83">
        <f t="shared" ca="1" si="19"/>
        <v>6</v>
      </c>
      <c r="AV13" s="83">
        <f t="shared" ca="1" si="20"/>
        <v>5</v>
      </c>
      <c r="AW13" s="37"/>
      <c r="AX13" s="56" t="s">
        <v>150</v>
      </c>
      <c r="AY13" s="41">
        <f t="shared" ca="1" si="21"/>
        <v>664</v>
      </c>
      <c r="AZ13" s="61" t="s">
        <v>20</v>
      </c>
      <c r="BA13" s="41">
        <f t="shared" ca="1" si="22"/>
        <v>565</v>
      </c>
      <c r="BB13" s="61" t="s">
        <v>117</v>
      </c>
      <c r="BC13" s="41">
        <f t="shared" ca="1" si="2"/>
        <v>99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>
        <f t="shared" ca="1" si="3"/>
        <v>0.84222133542855804</v>
      </c>
      <c r="BZ13" s="40">
        <f t="shared" ca="1" si="4"/>
        <v>7</v>
      </c>
      <c r="CA13" s="17"/>
      <c r="CB13" s="37">
        <v>13</v>
      </c>
      <c r="CC13" s="37">
        <v>5</v>
      </c>
      <c r="CD13" s="37">
        <v>3</v>
      </c>
      <c r="CG13" s="39">
        <f t="shared" ca="1" si="5"/>
        <v>0.84229948839020385</v>
      </c>
      <c r="CH13" s="40">
        <f t="shared" ca="1" si="6"/>
        <v>4</v>
      </c>
      <c r="CI13" s="17"/>
      <c r="CJ13" s="37">
        <v>13</v>
      </c>
      <c r="CK13" s="37">
        <v>4</v>
      </c>
      <c r="CL13" s="37">
        <v>4</v>
      </c>
      <c r="CO13" s="39">
        <f t="shared" ca="1" si="7"/>
        <v>0.33205795935773152</v>
      </c>
      <c r="CP13" s="40">
        <f t="shared" ca="1" si="0"/>
        <v>42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53"/>
      <c r="C14" s="153"/>
      <c r="D14" s="155"/>
      <c r="E14" s="155"/>
      <c r="F14" s="8"/>
      <c r="G14" s="9"/>
      <c r="H14" s="153"/>
      <c r="I14" s="153"/>
      <c r="J14" s="155"/>
      <c r="K14" s="155"/>
      <c r="L14" s="8"/>
      <c r="M14" s="9"/>
      <c r="N14" s="153"/>
      <c r="O14" s="153"/>
      <c r="P14" s="155"/>
      <c r="Q14" s="155"/>
      <c r="R14" s="8"/>
      <c r="S14" s="2"/>
      <c r="T14" s="2"/>
      <c r="U14" s="2"/>
      <c r="V14" s="2"/>
      <c r="W14" s="2"/>
      <c r="X14" s="37"/>
      <c r="Y14" s="37"/>
      <c r="Z14" s="145" t="s">
        <v>56</v>
      </c>
      <c r="AA14" s="145" t="s">
        <v>30</v>
      </c>
      <c r="AB14" s="145" t="s">
        <v>32</v>
      </c>
      <c r="AC14" s="145" t="s">
        <v>31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>
        <f t="shared" ca="1" si="3"/>
        <v>0.75258032382502038</v>
      </c>
      <c r="BZ14" s="40">
        <f t="shared" ca="1" si="4"/>
        <v>15</v>
      </c>
      <c r="CA14" s="17"/>
      <c r="CB14" s="37">
        <v>14</v>
      </c>
      <c r="CC14" s="37">
        <v>5</v>
      </c>
      <c r="CD14" s="37">
        <v>4</v>
      </c>
      <c r="CG14" s="39">
        <f t="shared" ca="1" si="5"/>
        <v>0.62201714233360528</v>
      </c>
      <c r="CH14" s="40">
        <f t="shared" ca="1" si="6"/>
        <v>7</v>
      </c>
      <c r="CI14" s="17"/>
      <c r="CJ14" s="37">
        <v>14</v>
      </c>
      <c r="CK14" s="37">
        <v>5</v>
      </c>
      <c r="CL14" s="37">
        <v>5</v>
      </c>
      <c r="CO14" s="39">
        <f t="shared" ca="1" si="7"/>
        <v>0.18995774412502209</v>
      </c>
      <c r="CP14" s="40">
        <f t="shared" ca="1" si="0"/>
        <v>53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>
        <f t="shared" ca="1" si="3"/>
        <v>0.44610379875833295</v>
      </c>
      <c r="BZ15" s="40">
        <f t="shared" ca="1" si="4"/>
        <v>27</v>
      </c>
      <c r="CA15" s="17"/>
      <c r="CB15" s="37">
        <v>15</v>
      </c>
      <c r="CC15" s="37">
        <v>5</v>
      </c>
      <c r="CD15" s="37">
        <v>5</v>
      </c>
      <c r="CG15" s="39">
        <f t="shared" ca="1" si="5"/>
        <v>0.49715051872943949</v>
      </c>
      <c r="CH15" s="40">
        <f t="shared" ca="1" si="6"/>
        <v>11</v>
      </c>
      <c r="CI15" s="17"/>
      <c r="CJ15" s="37">
        <v>15</v>
      </c>
      <c r="CK15" s="37">
        <v>6</v>
      </c>
      <c r="CL15" s="37">
        <v>6</v>
      </c>
      <c r="CO15" s="39">
        <f t="shared" ca="1" si="7"/>
        <v>2.4674017402485648E-2</v>
      </c>
      <c r="CP15" s="40">
        <f t="shared" ca="1" si="0"/>
        <v>63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17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>
        <f t="shared" ca="1" si="3"/>
        <v>0.79039974098493537</v>
      </c>
      <c r="BZ16" s="40">
        <f t="shared" ca="1" si="4"/>
        <v>10</v>
      </c>
      <c r="CA16" s="17"/>
      <c r="CB16" s="37">
        <v>16</v>
      </c>
      <c r="CC16" s="37">
        <v>6</v>
      </c>
      <c r="CD16" s="37">
        <v>1</v>
      </c>
      <c r="CG16" s="39">
        <f t="shared" ca="1" si="5"/>
        <v>0.94750110321381709</v>
      </c>
      <c r="CH16" s="40">
        <f t="shared" ca="1" si="6"/>
        <v>2</v>
      </c>
      <c r="CI16" s="17"/>
      <c r="CJ16" s="37">
        <v>16</v>
      </c>
      <c r="CK16" s="37">
        <v>7</v>
      </c>
      <c r="CL16" s="37">
        <v>7</v>
      </c>
      <c r="CO16" s="39">
        <f t="shared" ca="1" si="7"/>
        <v>0.49979681384876906</v>
      </c>
      <c r="CP16" s="40">
        <f t="shared" ca="1" si="0"/>
        <v>28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8"/>
      <c r="D17" s="148"/>
      <c r="E17" s="148"/>
      <c r="F17" s="8"/>
      <c r="G17" s="6" t="s">
        <v>9</v>
      </c>
      <c r="H17" s="7"/>
      <c r="I17" s="148"/>
      <c r="J17" s="148"/>
      <c r="K17" s="148"/>
      <c r="L17" s="8"/>
      <c r="M17" s="6" t="s">
        <v>10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3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>
        <f t="shared" ca="1" si="3"/>
        <v>0.32987574769163353</v>
      </c>
      <c r="BZ17" s="40">
        <f t="shared" ca="1" si="4"/>
        <v>36</v>
      </c>
      <c r="CA17" s="17"/>
      <c r="CB17" s="37">
        <v>17</v>
      </c>
      <c r="CC17" s="37">
        <v>6</v>
      </c>
      <c r="CD17" s="37">
        <v>2</v>
      </c>
      <c r="CG17" s="39">
        <f t="shared" ca="1" si="5"/>
        <v>0.86796668321541892</v>
      </c>
      <c r="CH17" s="40">
        <f t="shared" ca="1" si="6"/>
        <v>3</v>
      </c>
      <c r="CI17" s="17"/>
      <c r="CJ17" s="37">
        <v>17</v>
      </c>
      <c r="CK17" s="37">
        <v>8</v>
      </c>
      <c r="CL17" s="37">
        <v>8</v>
      </c>
      <c r="CO17" s="39">
        <f t="shared" ca="1" si="7"/>
        <v>0.63664895464981219</v>
      </c>
      <c r="CP17" s="40">
        <f t="shared" ca="1" si="0"/>
        <v>21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51"/>
      <c r="C18" s="154">
        <f ca="1">Z8</f>
        <v>7</v>
      </c>
      <c r="D18" s="154">
        <f ca="1">AA8</f>
        <v>5</v>
      </c>
      <c r="E18" s="154">
        <f ca="1">AB8</f>
        <v>0</v>
      </c>
      <c r="F18" s="8"/>
      <c r="G18" s="9"/>
      <c r="H18" s="151"/>
      <c r="I18" s="154">
        <f ca="1">Z9</f>
        <v>3</v>
      </c>
      <c r="J18" s="154">
        <f ca="1">AA9</f>
        <v>4</v>
      </c>
      <c r="K18" s="154">
        <f ca="1">AB9</f>
        <v>5</v>
      </c>
      <c r="L18" s="8"/>
      <c r="M18" s="9"/>
      <c r="N18" s="151"/>
      <c r="O18" s="154">
        <f ca="1">Z10</f>
        <v>9</v>
      </c>
      <c r="P18" s="154">
        <f ca="1">AA10</f>
        <v>5</v>
      </c>
      <c r="Q18" s="154">
        <f ca="1">AB10</f>
        <v>0</v>
      </c>
      <c r="R18" s="8"/>
      <c r="S18" s="2"/>
      <c r="T18" s="2"/>
      <c r="U18" s="2"/>
      <c r="V18" s="2"/>
      <c r="W18" s="2"/>
      <c r="X18" s="37"/>
      <c r="Y18" s="56" t="s">
        <v>4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>
        <f t="shared" ca="1" si="3"/>
        <v>0.81418815963785662</v>
      </c>
      <c r="BZ18" s="40">
        <f t="shared" ca="1" si="4"/>
        <v>9</v>
      </c>
      <c r="CA18" s="17"/>
      <c r="CB18" s="37">
        <v>18</v>
      </c>
      <c r="CC18" s="37">
        <v>6</v>
      </c>
      <c r="CD18" s="37">
        <v>3</v>
      </c>
      <c r="CG18" s="39">
        <f t="shared" ca="1" si="5"/>
        <v>0.12920234748827297</v>
      </c>
      <c r="CH18" s="40">
        <f t="shared" ca="1" si="6"/>
        <v>18</v>
      </c>
      <c r="CI18" s="17"/>
      <c r="CJ18" s="37">
        <v>18</v>
      </c>
      <c r="CK18" s="37">
        <v>9</v>
      </c>
      <c r="CL18" s="37">
        <v>9</v>
      </c>
      <c r="CO18" s="39">
        <f t="shared" ca="1" si="7"/>
        <v>0.47065664013029385</v>
      </c>
      <c r="CP18" s="40">
        <f t="shared" ca="1" si="0"/>
        <v>30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52" t="s">
        <v>20</v>
      </c>
      <c r="C19" s="152">
        <f ca="1">AD8</f>
        <v>3</v>
      </c>
      <c r="D19" s="152">
        <f ca="1">AE8</f>
        <v>5</v>
      </c>
      <c r="E19" s="152">
        <f ca="1">AF8</f>
        <v>8</v>
      </c>
      <c r="F19" s="8"/>
      <c r="G19" s="9"/>
      <c r="H19" s="152" t="s">
        <v>20</v>
      </c>
      <c r="I19" s="152">
        <f ca="1">AD9</f>
        <v>2</v>
      </c>
      <c r="J19" s="152">
        <f ca="1">AE9</f>
        <v>4</v>
      </c>
      <c r="K19" s="152">
        <f ca="1">AF9</f>
        <v>7</v>
      </c>
      <c r="L19" s="8"/>
      <c r="M19" s="9"/>
      <c r="N19" s="152" t="s">
        <v>20</v>
      </c>
      <c r="O19" s="152">
        <f ca="1">AD10</f>
        <v>1</v>
      </c>
      <c r="P19" s="152">
        <f ca="1">AE10</f>
        <v>5</v>
      </c>
      <c r="Q19" s="152">
        <f ca="1">AF10</f>
        <v>4</v>
      </c>
      <c r="R19" s="8"/>
      <c r="S19" s="2"/>
      <c r="T19" s="2"/>
      <c r="U19" s="2"/>
      <c r="V19" s="2"/>
      <c r="W19" s="2"/>
      <c r="X19" s="37"/>
      <c r="Y19" s="56" t="s">
        <v>7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>
        <f t="shared" ca="1" si="3"/>
        <v>0.59092734447399853</v>
      </c>
      <c r="BZ19" s="40">
        <f t="shared" ca="1" si="4"/>
        <v>23</v>
      </c>
      <c r="CA19" s="17"/>
      <c r="CB19" s="37">
        <v>19</v>
      </c>
      <c r="CC19" s="37">
        <v>6</v>
      </c>
      <c r="CD19" s="37">
        <v>4</v>
      </c>
      <c r="CG19" s="39"/>
      <c r="CH19" s="40"/>
      <c r="CI19" s="17"/>
      <c r="CJ19" s="37"/>
      <c r="CK19" s="36"/>
      <c r="CL19" s="37"/>
      <c r="CO19" s="39">
        <f t="shared" ca="1" si="7"/>
        <v>0.67735370083847868</v>
      </c>
      <c r="CP19" s="40">
        <f t="shared" ca="1" si="0"/>
        <v>16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182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>
        <f t="shared" ca="1" si="3"/>
        <v>0.99582384891796172</v>
      </c>
      <c r="BZ20" s="40">
        <f t="shared" ca="1" si="4"/>
        <v>1</v>
      </c>
      <c r="CA20" s="17"/>
      <c r="CB20" s="37">
        <v>20</v>
      </c>
      <c r="CC20" s="37">
        <v>6</v>
      </c>
      <c r="CD20" s="37">
        <v>5</v>
      </c>
      <c r="CG20" s="39"/>
      <c r="CH20" s="40"/>
      <c r="CI20" s="17"/>
      <c r="CJ20" s="37"/>
      <c r="CK20" s="37"/>
      <c r="CL20" s="37"/>
      <c r="CO20" s="39">
        <f t="shared" ca="1" si="7"/>
        <v>0.40788099257913979</v>
      </c>
      <c r="CP20" s="40">
        <f t="shared" ca="1" si="0"/>
        <v>37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>
        <f t="shared" ca="1" si="3"/>
        <v>0.95045104895208521</v>
      </c>
      <c r="BZ21" s="40">
        <f t="shared" ca="1" si="4"/>
        <v>2</v>
      </c>
      <c r="CA21" s="17"/>
      <c r="CB21" s="37">
        <v>21</v>
      </c>
      <c r="CC21" s="37">
        <v>6</v>
      </c>
      <c r="CD21" s="37">
        <v>6</v>
      </c>
      <c r="CG21" s="39"/>
      <c r="CH21" s="40"/>
      <c r="CI21" s="17"/>
      <c r="CJ21" s="37"/>
      <c r="CK21" s="37"/>
      <c r="CL21" s="37"/>
      <c r="CO21" s="39">
        <f t="shared" ca="1" si="7"/>
        <v>0.27993998863062675</v>
      </c>
      <c r="CP21" s="40">
        <f t="shared" ca="1" si="0"/>
        <v>46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8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>
        <f t="shared" ca="1" si="3"/>
        <v>0.33687828648752682</v>
      </c>
      <c r="BZ22" s="40">
        <f t="shared" ca="1" si="4"/>
        <v>35</v>
      </c>
      <c r="CA22" s="17"/>
      <c r="CB22" s="37">
        <v>22</v>
      </c>
      <c r="CC22" s="37">
        <v>7</v>
      </c>
      <c r="CD22" s="37">
        <v>1</v>
      </c>
      <c r="CG22" s="39"/>
      <c r="CH22" s="40"/>
      <c r="CI22" s="17"/>
      <c r="CJ22" s="37"/>
      <c r="CK22" s="36"/>
      <c r="CL22" s="37"/>
      <c r="CO22" s="39">
        <f t="shared" ca="1" si="7"/>
        <v>0.71660039031359046</v>
      </c>
      <c r="CP22" s="40">
        <f t="shared" ca="1" si="0"/>
        <v>14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149</v>
      </c>
      <c r="B23" s="7"/>
      <c r="C23" s="148"/>
      <c r="D23" s="148"/>
      <c r="E23" s="148"/>
      <c r="F23" s="8"/>
      <c r="G23" s="6" t="s">
        <v>12</v>
      </c>
      <c r="H23" s="7"/>
      <c r="I23" s="148"/>
      <c r="J23" s="148"/>
      <c r="K23" s="148"/>
      <c r="L23" s="8"/>
      <c r="M23" s="6" t="s">
        <v>150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9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>
        <f t="shared" ca="1" si="3"/>
        <v>0.81423801576541499</v>
      </c>
      <c r="BZ23" s="40">
        <f t="shared" ca="1" si="4"/>
        <v>8</v>
      </c>
      <c r="CA23" s="17"/>
      <c r="CB23" s="37">
        <v>23</v>
      </c>
      <c r="CC23" s="37">
        <v>7</v>
      </c>
      <c r="CD23" s="37">
        <v>2</v>
      </c>
      <c r="CG23" s="39"/>
      <c r="CH23" s="40"/>
      <c r="CI23" s="17"/>
      <c r="CJ23" s="37"/>
      <c r="CK23" s="36"/>
      <c r="CL23" s="37"/>
      <c r="CO23" s="39">
        <f t="shared" ca="1" si="7"/>
        <v>0.41743893844236424</v>
      </c>
      <c r="CP23" s="40">
        <f t="shared" ca="1" si="0"/>
        <v>36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51"/>
      <c r="C24" s="154">
        <f ca="1">Z11</f>
        <v>9</v>
      </c>
      <c r="D24" s="154">
        <f ca="1">AA11</f>
        <v>1</v>
      </c>
      <c r="E24" s="154">
        <f ca="1">AB11</f>
        <v>4</v>
      </c>
      <c r="F24" s="8"/>
      <c r="G24" s="9"/>
      <c r="H24" s="151"/>
      <c r="I24" s="154">
        <f ca="1">Z12</f>
        <v>9</v>
      </c>
      <c r="J24" s="154">
        <f ca="1">AA12</f>
        <v>9</v>
      </c>
      <c r="K24" s="154">
        <f ca="1">AB12</f>
        <v>3</v>
      </c>
      <c r="L24" s="8"/>
      <c r="M24" s="9"/>
      <c r="N24" s="151"/>
      <c r="O24" s="154">
        <f ca="1">Z13</f>
        <v>6</v>
      </c>
      <c r="P24" s="154">
        <f ca="1">AA13</f>
        <v>6</v>
      </c>
      <c r="Q24" s="154">
        <f ca="1">AB13</f>
        <v>4</v>
      </c>
      <c r="R24" s="8"/>
      <c r="S24" s="2"/>
      <c r="T24" s="2"/>
      <c r="U24" s="2"/>
      <c r="V24" s="2"/>
      <c r="W24" s="2"/>
      <c r="X24" s="37"/>
      <c r="Y24" s="56" t="s">
        <v>10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>
        <f t="shared" ca="1" si="3"/>
        <v>0.66541673509813337</v>
      </c>
      <c r="BZ24" s="40">
        <f t="shared" ca="1" si="4"/>
        <v>19</v>
      </c>
      <c r="CA24" s="17"/>
      <c r="CB24" s="37">
        <v>24</v>
      </c>
      <c r="CC24" s="37">
        <v>7</v>
      </c>
      <c r="CD24" s="37">
        <v>3</v>
      </c>
      <c r="CG24" s="39"/>
      <c r="CH24" s="40"/>
      <c r="CI24" s="17"/>
      <c r="CJ24" s="37"/>
      <c r="CK24" s="36"/>
      <c r="CL24" s="37"/>
      <c r="CO24" s="39">
        <f t="shared" ca="1" si="7"/>
        <v>0.8041186315163269</v>
      </c>
      <c r="CP24" s="40">
        <f t="shared" ca="1" si="0"/>
        <v>10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52" t="s">
        <v>192</v>
      </c>
      <c r="C25" s="152">
        <f ca="1">AD11</f>
        <v>2</v>
      </c>
      <c r="D25" s="152">
        <f ca="1">AE11</f>
        <v>1</v>
      </c>
      <c r="E25" s="152">
        <f ca="1">AF11</f>
        <v>9</v>
      </c>
      <c r="F25" s="8"/>
      <c r="G25" s="9"/>
      <c r="H25" s="152" t="s">
        <v>20</v>
      </c>
      <c r="I25" s="152">
        <f ca="1">AD12</f>
        <v>6</v>
      </c>
      <c r="J25" s="152">
        <f ca="1">AE12</f>
        <v>9</v>
      </c>
      <c r="K25" s="152">
        <f ca="1">AF12</f>
        <v>5</v>
      </c>
      <c r="L25" s="8"/>
      <c r="M25" s="9"/>
      <c r="N25" s="152" t="s">
        <v>192</v>
      </c>
      <c r="O25" s="152">
        <f ca="1">AD13</f>
        <v>5</v>
      </c>
      <c r="P25" s="152">
        <f ca="1">AE13</f>
        <v>6</v>
      </c>
      <c r="Q25" s="152">
        <f ca="1">AF13</f>
        <v>5</v>
      </c>
      <c r="R25" s="8"/>
      <c r="S25" s="2"/>
      <c r="T25" s="2"/>
      <c r="U25" s="2"/>
      <c r="V25" s="2"/>
      <c r="W25" s="2"/>
      <c r="X25" s="37"/>
      <c r="Y25" s="56" t="s">
        <v>149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>
        <f t="shared" ca="1" si="3"/>
        <v>0.77169494805484629</v>
      </c>
      <c r="BZ25" s="40">
        <f t="shared" ca="1" si="4"/>
        <v>11</v>
      </c>
      <c r="CA25" s="17"/>
      <c r="CB25" s="37">
        <v>25</v>
      </c>
      <c r="CC25" s="37">
        <v>7</v>
      </c>
      <c r="CD25" s="37">
        <v>4</v>
      </c>
      <c r="CG25" s="39"/>
      <c r="CH25" s="40"/>
      <c r="CI25" s="17"/>
      <c r="CJ25" s="37"/>
      <c r="CK25" s="36"/>
      <c r="CL25" s="37"/>
      <c r="CO25" s="39">
        <f t="shared" ca="1" si="7"/>
        <v>0.38885029551052441</v>
      </c>
      <c r="CP25" s="40">
        <f t="shared" ca="1" si="0"/>
        <v>38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>
        <f t="shared" ca="1" si="3"/>
        <v>0.37119134830720679</v>
      </c>
      <c r="BZ26" s="40">
        <f t="shared" ca="1" si="4"/>
        <v>32</v>
      </c>
      <c r="CA26" s="17"/>
      <c r="CB26" s="37">
        <v>26</v>
      </c>
      <c r="CC26" s="37">
        <v>7</v>
      </c>
      <c r="CD26" s="37">
        <v>5</v>
      </c>
      <c r="CG26" s="39"/>
      <c r="CH26" s="40"/>
      <c r="CI26" s="17"/>
      <c r="CJ26" s="37"/>
      <c r="CK26" s="36"/>
      <c r="CL26" s="37"/>
      <c r="CO26" s="39">
        <f t="shared" ca="1" si="7"/>
        <v>0.4510510006424322</v>
      </c>
      <c r="CP26" s="40">
        <f t="shared" ca="1" si="0"/>
        <v>32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193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>
        <f t="shared" ca="1" si="3"/>
        <v>6.9035291154387335E-2</v>
      </c>
      <c r="BZ27" s="40">
        <f t="shared" ca="1" si="4"/>
        <v>45</v>
      </c>
      <c r="CA27" s="17"/>
      <c r="CB27" s="37">
        <v>27</v>
      </c>
      <c r="CC27" s="37">
        <v>7</v>
      </c>
      <c r="CD27" s="37">
        <v>6</v>
      </c>
      <c r="CG27" s="39"/>
      <c r="CH27" s="40"/>
      <c r="CI27" s="17"/>
      <c r="CJ27" s="37"/>
      <c r="CK27" s="36"/>
      <c r="CL27" s="37"/>
      <c r="CO27" s="39">
        <f t="shared" ca="1" si="7"/>
        <v>0.14808366166167053</v>
      </c>
      <c r="CP27" s="40">
        <f t="shared" ca="1" si="0"/>
        <v>58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63" t="str">
        <f>A1</f>
        <v>ひき算筆算３けた－３けたノーマル 連続くり下がり</v>
      </c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5">
        <f>Q1</f>
        <v>1</v>
      </c>
      <c r="R28" s="165"/>
      <c r="S28" s="156"/>
      <c r="T28" s="156"/>
      <c r="U28" s="156"/>
      <c r="V28" s="156"/>
      <c r="W28" s="156"/>
      <c r="X28" s="37"/>
      <c r="Y28" s="37"/>
      <c r="Z28" s="37" t="str">
        <f t="shared" ref="Z28:AB40" si="23">Z1</f>
        <v>被減数修正</v>
      </c>
      <c r="AA28" s="37"/>
      <c r="AB28" s="37"/>
      <c r="AC28" s="37"/>
      <c r="AD28" s="37" t="str">
        <f t="shared" ref="AD28:AF40" si="24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>
        <f t="shared" ca="1" si="3"/>
        <v>0.40953245975991781</v>
      </c>
      <c r="BZ28" s="40">
        <f t="shared" ca="1" si="4"/>
        <v>29</v>
      </c>
      <c r="CA28" s="17"/>
      <c r="CB28" s="37">
        <v>28</v>
      </c>
      <c r="CC28" s="37">
        <v>7</v>
      </c>
      <c r="CD28" s="37">
        <v>7</v>
      </c>
      <c r="CG28" s="39"/>
      <c r="CH28" s="40"/>
      <c r="CI28" s="17"/>
      <c r="CJ28" s="37"/>
      <c r="CK28" s="36"/>
      <c r="CL28" s="37"/>
      <c r="CO28" s="39">
        <f t="shared" ca="1" si="7"/>
        <v>0.5181565905651826</v>
      </c>
      <c r="CP28" s="40">
        <f t="shared" ca="1" si="0"/>
        <v>27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57" t="str">
        <f>B2</f>
        <v>　　月　　日</v>
      </c>
      <c r="C29" s="158"/>
      <c r="D29" s="158"/>
      <c r="E29" s="159"/>
      <c r="F29" s="157" t="str">
        <f>F2</f>
        <v>名前</v>
      </c>
      <c r="G29" s="158"/>
      <c r="H29" s="158"/>
      <c r="I29" s="157"/>
      <c r="J29" s="158"/>
      <c r="K29" s="158"/>
      <c r="L29" s="158"/>
      <c r="M29" s="158"/>
      <c r="N29" s="158"/>
      <c r="O29" s="158"/>
      <c r="P29" s="158"/>
      <c r="Q29" s="159"/>
      <c r="R29" s="44"/>
      <c r="S29" s="17"/>
      <c r="V29" s="17"/>
      <c r="W29" s="17"/>
      <c r="X29" s="37"/>
      <c r="Y29" s="37" t="str">
        <f t="shared" ref="Y29:Y40" si="25">Y2</f>
        <v>①</v>
      </c>
      <c r="Z29" s="41">
        <f t="shared" ca="1" si="23"/>
        <v>9</v>
      </c>
      <c r="AA29" s="41">
        <f t="shared" ca="1" si="23"/>
        <v>1</v>
      </c>
      <c r="AB29" s="41">
        <f t="shared" ca="1" si="23"/>
        <v>2</v>
      </c>
      <c r="AC29" s="37"/>
      <c r="AD29" s="41">
        <f t="shared" ca="1" si="24"/>
        <v>7</v>
      </c>
      <c r="AE29" s="41">
        <f t="shared" ca="1" si="24"/>
        <v>1</v>
      </c>
      <c r="AF29" s="41">
        <f t="shared" ca="1" si="24"/>
        <v>5</v>
      </c>
      <c r="AG29" s="37"/>
      <c r="AH29" s="42" t="str">
        <f t="shared" ref="AH29:AM40" si="26">AH2</f>
        <v>①</v>
      </c>
      <c r="AI29" s="41">
        <f t="shared" ca="1" si="26"/>
        <v>912</v>
      </c>
      <c r="AJ29" s="37" t="str">
        <f t="shared" si="26"/>
        <v>－</v>
      </c>
      <c r="AK29" s="41">
        <f t="shared" ca="1" si="26"/>
        <v>715</v>
      </c>
      <c r="AL29" s="37" t="str">
        <f t="shared" si="26"/>
        <v>＝</v>
      </c>
      <c r="AM29" s="41">
        <f t="shared" ca="1" si="26"/>
        <v>197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>
        <f t="shared" ca="1" si="3"/>
        <v>0.38891963193111778</v>
      </c>
      <c r="BZ29" s="40">
        <f t="shared" ca="1" si="4"/>
        <v>31</v>
      </c>
      <c r="CA29" s="17"/>
      <c r="CB29" s="37">
        <v>29</v>
      </c>
      <c r="CC29" s="36">
        <v>8</v>
      </c>
      <c r="CD29" s="37">
        <v>1</v>
      </c>
      <c r="CG29" s="39"/>
      <c r="CH29" s="40"/>
      <c r="CI29" s="17"/>
      <c r="CJ29" s="37"/>
      <c r="CK29" s="36"/>
      <c r="CL29" s="37"/>
      <c r="CO29" s="39">
        <f t="shared" ca="1" si="7"/>
        <v>0.98993312017982571</v>
      </c>
      <c r="CP29" s="40">
        <f t="shared" ca="1" si="0"/>
        <v>3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5"/>
        <v>②</v>
      </c>
      <c r="Z30" s="41">
        <f t="shared" ca="1" si="23"/>
        <v>9</v>
      </c>
      <c r="AA30" s="41">
        <f t="shared" ca="1" si="23"/>
        <v>6</v>
      </c>
      <c r="AB30" s="41">
        <f t="shared" ca="1" si="23"/>
        <v>2</v>
      </c>
      <c r="AC30" s="37"/>
      <c r="AD30" s="41">
        <f t="shared" ca="1" si="24"/>
        <v>8</v>
      </c>
      <c r="AE30" s="41">
        <f t="shared" ca="1" si="24"/>
        <v>6</v>
      </c>
      <c r="AF30" s="41">
        <f t="shared" ca="1" si="24"/>
        <v>9</v>
      </c>
      <c r="AG30" s="37"/>
      <c r="AH30" s="42" t="str">
        <f t="shared" si="26"/>
        <v>②</v>
      </c>
      <c r="AI30" s="41">
        <f t="shared" ca="1" si="26"/>
        <v>962</v>
      </c>
      <c r="AJ30" s="37" t="str">
        <f t="shared" si="26"/>
        <v>－</v>
      </c>
      <c r="AK30" s="41">
        <f t="shared" ca="1" si="26"/>
        <v>869</v>
      </c>
      <c r="AL30" s="37" t="str">
        <f t="shared" si="26"/>
        <v>＝</v>
      </c>
      <c r="AM30" s="41">
        <f t="shared" ca="1" si="26"/>
        <v>93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>
        <f t="shared" ca="1" si="3"/>
        <v>0.26918237659523914</v>
      </c>
      <c r="BZ30" s="40">
        <f t="shared" ca="1" si="4"/>
        <v>39</v>
      </c>
      <c r="CA30" s="17"/>
      <c r="CB30" s="37">
        <v>30</v>
      </c>
      <c r="CC30" s="36">
        <v>8</v>
      </c>
      <c r="CD30" s="37">
        <v>2</v>
      </c>
      <c r="CG30" s="39"/>
      <c r="CH30" s="40"/>
      <c r="CI30" s="17"/>
      <c r="CJ30" s="37"/>
      <c r="CK30" s="36"/>
      <c r="CL30" s="37"/>
      <c r="CO30" s="39">
        <f t="shared" ca="1" si="7"/>
        <v>0.77172884829306665</v>
      </c>
      <c r="CP30" s="40">
        <f t="shared" ca="1" si="0"/>
        <v>11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>
        <f ca="1">IF($AT43="","",VLOOKUP($AT43,$BT$43:$BU$53,2,FALSE))</f>
        <v>10</v>
      </c>
      <c r="E31" s="21"/>
      <c r="F31" s="21"/>
      <c r="G31" s="23"/>
      <c r="H31" s="21"/>
      <c r="I31" s="21"/>
      <c r="J31" s="22">
        <f ca="1">IF($AT44="","",VLOOKUP($AT44,$BT$43:$BU$53,2,FALSE))</f>
        <v>10</v>
      </c>
      <c r="K31" s="21"/>
      <c r="L31" s="24"/>
      <c r="M31" s="20"/>
      <c r="N31" s="24"/>
      <c r="O31" s="21"/>
      <c r="P31" s="22">
        <f ca="1">IF($AT45="","",VLOOKUP($AT45,$BT$43:$BU$53,2,FALSE))</f>
        <v>10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5"/>
        <v>③</v>
      </c>
      <c r="Z31" s="41">
        <f t="shared" ca="1" si="23"/>
        <v>3</v>
      </c>
      <c r="AA31" s="41">
        <f t="shared" ca="1" si="23"/>
        <v>7</v>
      </c>
      <c r="AB31" s="41">
        <f t="shared" ca="1" si="23"/>
        <v>4</v>
      </c>
      <c r="AC31" s="37"/>
      <c r="AD31" s="41">
        <f t="shared" ca="1" si="24"/>
        <v>1</v>
      </c>
      <c r="AE31" s="41">
        <f t="shared" ca="1" si="24"/>
        <v>7</v>
      </c>
      <c r="AF31" s="41">
        <f t="shared" ca="1" si="24"/>
        <v>7</v>
      </c>
      <c r="AG31" s="37"/>
      <c r="AH31" s="42" t="str">
        <f t="shared" si="26"/>
        <v>③</v>
      </c>
      <c r="AI31" s="41">
        <f t="shared" ca="1" si="26"/>
        <v>374</v>
      </c>
      <c r="AJ31" s="37" t="str">
        <f t="shared" si="26"/>
        <v>－</v>
      </c>
      <c r="AK31" s="41">
        <f t="shared" ca="1" si="26"/>
        <v>177</v>
      </c>
      <c r="AL31" s="37" t="str">
        <f t="shared" si="26"/>
        <v>＝</v>
      </c>
      <c r="AM31" s="41">
        <f t="shared" ca="1" si="26"/>
        <v>197</v>
      </c>
      <c r="AN31" s="37"/>
      <c r="AO31" s="36"/>
      <c r="AP31" s="92"/>
      <c r="AQ31" s="104"/>
      <c r="AR31" s="104"/>
      <c r="AS31" s="104">
        <f ca="1">IF(AT43="","",VLOOKUP($AT43,$BT$43:$BU$53,2,FALSE))</f>
        <v>10</v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>
        <f t="shared" ca="1" si="3"/>
        <v>0.60787285413172631</v>
      </c>
      <c r="BZ31" s="40">
        <f t="shared" ca="1" si="4"/>
        <v>22</v>
      </c>
      <c r="CA31" s="17"/>
      <c r="CB31" s="37">
        <v>31</v>
      </c>
      <c r="CC31" s="36">
        <v>8</v>
      </c>
      <c r="CD31" s="37">
        <v>3</v>
      </c>
      <c r="CG31" s="39"/>
      <c r="CH31" s="40"/>
      <c r="CI31" s="17"/>
      <c r="CJ31" s="37"/>
      <c r="CK31" s="36"/>
      <c r="CL31" s="37"/>
      <c r="CO31" s="39">
        <f t="shared" ca="1" si="7"/>
        <v>0.14518234966036747</v>
      </c>
      <c r="CP31" s="40">
        <f t="shared" ca="1" si="0"/>
        <v>59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>
        <f ca="1">IF($AH43="","",VLOOKUP($AH43,$BT$43:$BU$53,2,FALSE))</f>
        <v>8</v>
      </c>
      <c r="D32" s="32">
        <f ca="1">IF($BC43="","",VLOOKUP($BC43,$BT$43:$BU$53,2,FALSE))</f>
        <v>0</v>
      </c>
      <c r="E32" s="32">
        <f ca="1">IF($BN43="","",VLOOKUP($BN43,$BT$43:$BU$53,2,FALSE))</f>
        <v>10</v>
      </c>
      <c r="F32" s="8"/>
      <c r="G32" s="6" t="str">
        <f>G5</f>
        <v>②</v>
      </c>
      <c r="H32" s="7"/>
      <c r="I32" s="32">
        <f ca="1">IF($AH44="","",VLOOKUP($AH44,$BT$43:$BU$53,2,FALSE))</f>
        <v>8</v>
      </c>
      <c r="J32" s="32">
        <f ca="1">IF($BC44="","",VLOOKUP($BC44,$BT$43:$BU$53,2,FALSE))</f>
        <v>5</v>
      </c>
      <c r="K32" s="32">
        <f ca="1">IF($BN44="","",VLOOKUP($BN44,$BT$43:$BU$53,2,FALSE))</f>
        <v>10</v>
      </c>
      <c r="L32" s="8"/>
      <c r="M32" s="6" t="str">
        <f>M5</f>
        <v>③</v>
      </c>
      <c r="N32" s="26"/>
      <c r="O32" s="32">
        <f ca="1">IF($AH45="","",VLOOKUP($AH45,$BT$43:$BU$53,2,FALSE))</f>
        <v>2</v>
      </c>
      <c r="P32" s="32">
        <f ca="1">IF($BC45="","",VLOOKUP($BC45,$BT$43:$BU$53,2,FALSE))</f>
        <v>6</v>
      </c>
      <c r="Q32" s="32">
        <f ca="1">IF($BN45="","",VLOOKUP($BN45,$BT$43:$BU$53,2,FALSE))</f>
        <v>10</v>
      </c>
      <c r="R32" s="8"/>
      <c r="S32" s="2"/>
      <c r="T32" s="2"/>
      <c r="U32" s="44"/>
      <c r="V32" s="2"/>
      <c r="W32" s="2"/>
      <c r="X32" s="37"/>
      <c r="Y32" s="37" t="str">
        <f t="shared" si="25"/>
        <v>④</v>
      </c>
      <c r="Z32" s="41">
        <f t="shared" ca="1" si="23"/>
        <v>8</v>
      </c>
      <c r="AA32" s="41">
        <f t="shared" ca="1" si="23"/>
        <v>8</v>
      </c>
      <c r="AB32" s="41">
        <f t="shared" ca="1" si="23"/>
        <v>0</v>
      </c>
      <c r="AC32" s="37"/>
      <c r="AD32" s="41">
        <f t="shared" ca="1" si="24"/>
        <v>7</v>
      </c>
      <c r="AE32" s="41">
        <f t="shared" ca="1" si="24"/>
        <v>8</v>
      </c>
      <c r="AF32" s="41">
        <f t="shared" ca="1" si="24"/>
        <v>2</v>
      </c>
      <c r="AG32" s="37"/>
      <c r="AH32" s="42" t="str">
        <f t="shared" si="26"/>
        <v>④</v>
      </c>
      <c r="AI32" s="41">
        <f t="shared" ca="1" si="26"/>
        <v>880</v>
      </c>
      <c r="AJ32" s="37" t="str">
        <f t="shared" si="26"/>
        <v>－</v>
      </c>
      <c r="AK32" s="41">
        <f t="shared" ca="1" si="26"/>
        <v>782</v>
      </c>
      <c r="AL32" s="37" t="str">
        <f t="shared" si="26"/>
        <v>＝</v>
      </c>
      <c r="AM32" s="41">
        <f t="shared" ca="1" si="26"/>
        <v>98</v>
      </c>
      <c r="AN32" s="37"/>
      <c r="AO32" s="36"/>
      <c r="AP32" s="92"/>
      <c r="AQ32" s="103"/>
      <c r="AR32" s="104">
        <f ca="1">IF(AH43="","",VLOOKUP($AH43,$BT$43:$BU$53,2,FALSE))</f>
        <v>8</v>
      </c>
      <c r="AS32" s="104">
        <f ca="1">IF(BC43="","",VLOOKUP($BC43,$BT$43:$BU$53,2,FALSE))</f>
        <v>0</v>
      </c>
      <c r="AT32" s="104">
        <f ca="1">IF(BN43="","",VLOOKUP($BN43,$BT$43:$BU$53,2,FALSE))</f>
        <v>10</v>
      </c>
      <c r="AU32" s="93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>
        <f t="shared" ca="1" si="3"/>
        <v>0.35319378230911025</v>
      </c>
      <c r="BZ32" s="40">
        <f t="shared" ca="1" si="4"/>
        <v>34</v>
      </c>
      <c r="CA32" s="17"/>
      <c r="CB32" s="37">
        <v>32</v>
      </c>
      <c r="CC32" s="36">
        <v>8</v>
      </c>
      <c r="CD32" s="37">
        <v>4</v>
      </c>
      <c r="CG32" s="39"/>
      <c r="CH32" s="40"/>
      <c r="CI32" s="17"/>
      <c r="CJ32" s="37"/>
      <c r="CK32" s="36"/>
      <c r="CL32" s="37"/>
      <c r="CO32" s="39">
        <f t="shared" ca="1" si="7"/>
        <v>0.73019615911250402</v>
      </c>
      <c r="CP32" s="40">
        <f t="shared" ca="1" si="0"/>
        <v>13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7">C6</f>
        <v>9</v>
      </c>
      <c r="D33" s="11">
        <f t="shared" ca="1" si="27"/>
        <v>1</v>
      </c>
      <c r="E33" s="11">
        <f t="shared" ca="1" si="27"/>
        <v>2</v>
      </c>
      <c r="F33" s="8"/>
      <c r="G33" s="9"/>
      <c r="H33" s="27"/>
      <c r="I33" s="28">
        <f t="shared" ca="1" si="27"/>
        <v>9</v>
      </c>
      <c r="J33" s="11">
        <f t="shared" ca="1" si="27"/>
        <v>6</v>
      </c>
      <c r="K33" s="11">
        <f t="shared" ca="1" si="27"/>
        <v>2</v>
      </c>
      <c r="L33" s="8"/>
      <c r="M33" s="9"/>
      <c r="N33" s="27"/>
      <c r="O33" s="28">
        <f t="shared" ca="1" si="27"/>
        <v>3</v>
      </c>
      <c r="P33" s="11">
        <f t="shared" ca="1" si="27"/>
        <v>7</v>
      </c>
      <c r="Q33" s="11">
        <f t="shared" ca="1" si="27"/>
        <v>4</v>
      </c>
      <c r="R33" s="8"/>
      <c r="S33" s="2"/>
      <c r="T33" s="44"/>
      <c r="U33" s="2"/>
      <c r="V33" s="2"/>
      <c r="W33" s="2"/>
      <c r="X33" s="37"/>
      <c r="Y33" s="37" t="str">
        <f t="shared" si="25"/>
        <v>⑤</v>
      </c>
      <c r="Z33" s="41">
        <f t="shared" ca="1" si="23"/>
        <v>6</v>
      </c>
      <c r="AA33" s="41">
        <f t="shared" ca="1" si="23"/>
        <v>8</v>
      </c>
      <c r="AB33" s="41">
        <f t="shared" ca="1" si="23"/>
        <v>5</v>
      </c>
      <c r="AC33" s="37"/>
      <c r="AD33" s="41">
        <f t="shared" ca="1" si="24"/>
        <v>1</v>
      </c>
      <c r="AE33" s="41">
        <f t="shared" ca="1" si="24"/>
        <v>8</v>
      </c>
      <c r="AF33" s="41">
        <f t="shared" ca="1" si="24"/>
        <v>6</v>
      </c>
      <c r="AG33" s="37"/>
      <c r="AH33" s="42" t="str">
        <f t="shared" si="26"/>
        <v>⑤</v>
      </c>
      <c r="AI33" s="41">
        <f t="shared" ca="1" si="26"/>
        <v>685</v>
      </c>
      <c r="AJ33" s="37" t="str">
        <f t="shared" si="26"/>
        <v>－</v>
      </c>
      <c r="AK33" s="41">
        <f t="shared" ca="1" si="26"/>
        <v>186</v>
      </c>
      <c r="AL33" s="37" t="str">
        <f t="shared" si="26"/>
        <v>＝</v>
      </c>
      <c r="AM33" s="41">
        <f t="shared" ca="1" si="26"/>
        <v>499</v>
      </c>
      <c r="AN33" s="37"/>
      <c r="AO33" s="36"/>
      <c r="AP33" s="92"/>
      <c r="AQ33" s="97"/>
      <c r="AR33" s="98">
        <f t="shared" ref="AR33:AT35" ca="1" si="28">C33</f>
        <v>9</v>
      </c>
      <c r="AS33" s="99">
        <f t="shared" ca="1" si="28"/>
        <v>1</v>
      </c>
      <c r="AT33" s="99">
        <f t="shared" ca="1" si="28"/>
        <v>2</v>
      </c>
      <c r="AU33" s="93"/>
      <c r="AV33" s="36"/>
      <c r="AW33" s="9"/>
      <c r="AX33" s="2"/>
      <c r="AY33" s="26" t="s">
        <v>55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>
        <f t="shared" ca="1" si="3"/>
        <v>0.8525612533896656</v>
      </c>
      <c r="BZ33" s="40">
        <f t="shared" ca="1" si="4"/>
        <v>6</v>
      </c>
      <c r="CA33" s="17"/>
      <c r="CB33" s="37">
        <v>33</v>
      </c>
      <c r="CC33" s="36">
        <v>8</v>
      </c>
      <c r="CD33" s="37">
        <v>5</v>
      </c>
      <c r="CG33" s="39"/>
      <c r="CH33" s="40"/>
      <c r="CI33" s="17"/>
      <c r="CJ33" s="37"/>
      <c r="CK33" s="36"/>
      <c r="CL33" s="37"/>
      <c r="CO33" s="39">
        <f t="shared" ca="1" si="7"/>
        <v>0.17211052608015842</v>
      </c>
      <c r="CP33" s="40">
        <f t="shared" ca="1" si="0"/>
        <v>55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29">B7</f>
        <v>－</v>
      </c>
      <c r="C34" s="13">
        <f t="shared" ca="1" si="29"/>
        <v>7</v>
      </c>
      <c r="D34" s="13">
        <f t="shared" ca="1" si="29"/>
        <v>1</v>
      </c>
      <c r="E34" s="13">
        <f t="shared" ca="1" si="29"/>
        <v>5</v>
      </c>
      <c r="F34" s="8"/>
      <c r="G34" s="9"/>
      <c r="H34" s="12" t="str">
        <f t="shared" si="29"/>
        <v>－</v>
      </c>
      <c r="I34" s="13">
        <f t="shared" ca="1" si="29"/>
        <v>8</v>
      </c>
      <c r="J34" s="13">
        <f t="shared" ca="1" si="29"/>
        <v>6</v>
      </c>
      <c r="K34" s="13">
        <f t="shared" ca="1" si="29"/>
        <v>9</v>
      </c>
      <c r="L34" s="8"/>
      <c r="M34" s="9"/>
      <c r="N34" s="12" t="str">
        <f t="shared" si="29"/>
        <v>－</v>
      </c>
      <c r="O34" s="13">
        <f t="shared" ca="1" si="29"/>
        <v>1</v>
      </c>
      <c r="P34" s="13">
        <f t="shared" ca="1" si="29"/>
        <v>7</v>
      </c>
      <c r="Q34" s="13">
        <f t="shared" ca="1" si="29"/>
        <v>7</v>
      </c>
      <c r="R34" s="8"/>
      <c r="S34" s="2"/>
      <c r="U34" s="2"/>
      <c r="V34" s="2"/>
      <c r="W34" s="2"/>
      <c r="X34" s="37"/>
      <c r="Y34" s="37" t="str">
        <f t="shared" si="25"/>
        <v>⑥</v>
      </c>
      <c r="Z34" s="41">
        <f t="shared" ca="1" si="23"/>
        <v>9</v>
      </c>
      <c r="AA34" s="41">
        <f t="shared" ca="1" si="23"/>
        <v>3</v>
      </c>
      <c r="AB34" s="41">
        <f t="shared" ca="1" si="23"/>
        <v>7</v>
      </c>
      <c r="AC34" s="37"/>
      <c r="AD34" s="41">
        <f t="shared" ca="1" si="24"/>
        <v>5</v>
      </c>
      <c r="AE34" s="41">
        <f t="shared" ca="1" si="24"/>
        <v>3</v>
      </c>
      <c r="AF34" s="41">
        <f t="shared" ca="1" si="24"/>
        <v>8</v>
      </c>
      <c r="AG34" s="37"/>
      <c r="AH34" s="42" t="str">
        <f t="shared" si="26"/>
        <v>⑥</v>
      </c>
      <c r="AI34" s="41">
        <f t="shared" ca="1" si="26"/>
        <v>937</v>
      </c>
      <c r="AJ34" s="37" t="str">
        <f t="shared" si="26"/>
        <v>－</v>
      </c>
      <c r="AK34" s="41">
        <f t="shared" ca="1" si="26"/>
        <v>538</v>
      </c>
      <c r="AL34" s="37" t="str">
        <f t="shared" si="26"/>
        <v>＝</v>
      </c>
      <c r="AM34" s="41">
        <f t="shared" ca="1" si="26"/>
        <v>399</v>
      </c>
      <c r="AN34" s="37"/>
      <c r="AO34" s="36"/>
      <c r="AP34" s="92"/>
      <c r="AQ34" s="100" t="s">
        <v>20</v>
      </c>
      <c r="AR34" s="101">
        <f t="shared" ca="1" si="28"/>
        <v>7</v>
      </c>
      <c r="AS34" s="101">
        <f t="shared" ca="1" si="28"/>
        <v>1</v>
      </c>
      <c r="AT34" s="101">
        <f t="shared" ca="1" si="28"/>
        <v>5</v>
      </c>
      <c r="AU34" s="93"/>
      <c r="AV34" s="36"/>
      <c r="AW34" s="9"/>
      <c r="AX34" s="100" t="s">
        <v>20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>
        <f t="shared" ca="1" si="3"/>
        <v>0.40535288319986618</v>
      </c>
      <c r="BZ34" s="40">
        <f t="shared" ca="1" si="4"/>
        <v>30</v>
      </c>
      <c r="CA34" s="17"/>
      <c r="CB34" s="37">
        <v>34</v>
      </c>
      <c r="CC34" s="36">
        <v>8</v>
      </c>
      <c r="CD34" s="37">
        <v>6</v>
      </c>
      <c r="CG34" s="39"/>
      <c r="CH34" s="40"/>
      <c r="CI34" s="17"/>
      <c r="CJ34" s="37"/>
      <c r="CK34" s="36"/>
      <c r="CL34" s="37"/>
      <c r="CO34" s="39">
        <f t="shared" ca="1" si="7"/>
        <v>0.65671648692350382</v>
      </c>
      <c r="CP34" s="40">
        <f t="shared" ca="1" si="0"/>
        <v>19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1</v>
      </c>
      <c r="D35" s="30">
        <f ca="1">MOD(ROUNDDOWN(AM29/10,0),10)</f>
        <v>9</v>
      </c>
      <c r="E35" s="30">
        <f ca="1">MOD(ROUNDDOWN(AM29/1,0),10)</f>
        <v>7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9</v>
      </c>
      <c r="K35" s="30">
        <f ca="1">MOD(ROUNDDOWN(AM30/1,0),10)</f>
        <v>3</v>
      </c>
      <c r="L35" s="8"/>
      <c r="M35" s="9"/>
      <c r="N35" s="29"/>
      <c r="O35" s="30">
        <f ca="1">MOD(ROUNDDOWN(AM31/100,0),10)</f>
        <v>1</v>
      </c>
      <c r="P35" s="30">
        <f ca="1">MOD(ROUNDDOWN(AM31/10,0),10)</f>
        <v>9</v>
      </c>
      <c r="Q35" s="30">
        <f ca="1">MOD(AM31,10)</f>
        <v>7</v>
      </c>
      <c r="R35" s="8"/>
      <c r="S35" s="2"/>
      <c r="T35" s="82"/>
      <c r="U35" s="2"/>
      <c r="V35" s="2"/>
      <c r="W35" s="2"/>
      <c r="X35" s="37"/>
      <c r="Y35" s="37" t="str">
        <f t="shared" si="25"/>
        <v>⑦</v>
      </c>
      <c r="Z35" s="41">
        <f t="shared" ca="1" si="23"/>
        <v>7</v>
      </c>
      <c r="AA35" s="41">
        <f t="shared" ca="1" si="23"/>
        <v>5</v>
      </c>
      <c r="AB35" s="41">
        <f t="shared" ca="1" si="23"/>
        <v>0</v>
      </c>
      <c r="AC35" s="37"/>
      <c r="AD35" s="41">
        <f t="shared" ca="1" si="24"/>
        <v>3</v>
      </c>
      <c r="AE35" s="41">
        <f t="shared" ca="1" si="24"/>
        <v>5</v>
      </c>
      <c r="AF35" s="41">
        <f t="shared" ca="1" si="24"/>
        <v>8</v>
      </c>
      <c r="AG35" s="37"/>
      <c r="AH35" s="42" t="str">
        <f t="shared" si="26"/>
        <v>⑦</v>
      </c>
      <c r="AI35" s="41">
        <f t="shared" ca="1" si="26"/>
        <v>750</v>
      </c>
      <c r="AJ35" s="37" t="str">
        <f t="shared" si="26"/>
        <v>－</v>
      </c>
      <c r="AK35" s="41">
        <f t="shared" ca="1" si="26"/>
        <v>358</v>
      </c>
      <c r="AL35" s="37" t="str">
        <f t="shared" si="26"/>
        <v>＝</v>
      </c>
      <c r="AM35" s="41">
        <f t="shared" ca="1" si="26"/>
        <v>392</v>
      </c>
      <c r="AN35" s="37"/>
      <c r="AO35" s="36"/>
      <c r="AP35" s="92"/>
      <c r="AQ35" s="102"/>
      <c r="AR35" s="99">
        <f ca="1">C35</f>
        <v>1</v>
      </c>
      <c r="AS35" s="99">
        <f t="shared" ca="1" si="28"/>
        <v>9</v>
      </c>
      <c r="AT35" s="99">
        <f t="shared" ca="1" si="28"/>
        <v>7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>
        <f t="shared" ca="1" si="3"/>
        <v>0.75895706785905503</v>
      </c>
      <c r="BZ35" s="40">
        <f t="shared" ca="1" si="4"/>
        <v>12</v>
      </c>
      <c r="CA35" s="17"/>
      <c r="CB35" s="37">
        <v>35</v>
      </c>
      <c r="CC35" s="36">
        <v>8</v>
      </c>
      <c r="CD35" s="37">
        <v>7</v>
      </c>
      <c r="CG35" s="39"/>
      <c r="CH35" s="40"/>
      <c r="CI35" s="17"/>
      <c r="CJ35" s="37"/>
      <c r="CK35" s="37"/>
      <c r="CL35" s="37"/>
      <c r="CO35" s="39">
        <f t="shared" ca="1" si="7"/>
        <v>9.8638711071351581E-2</v>
      </c>
      <c r="CP35" s="40">
        <f t="shared" ca="1" si="0"/>
        <v>60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5"/>
        <v>⑧</v>
      </c>
      <c r="Z36" s="41">
        <f t="shared" ca="1" si="23"/>
        <v>3</v>
      </c>
      <c r="AA36" s="41">
        <f t="shared" ca="1" si="23"/>
        <v>4</v>
      </c>
      <c r="AB36" s="41">
        <f t="shared" ca="1" si="23"/>
        <v>5</v>
      </c>
      <c r="AC36" s="37"/>
      <c r="AD36" s="41">
        <f t="shared" ca="1" si="24"/>
        <v>2</v>
      </c>
      <c r="AE36" s="41">
        <f t="shared" ca="1" si="24"/>
        <v>4</v>
      </c>
      <c r="AF36" s="41">
        <f t="shared" ca="1" si="24"/>
        <v>7</v>
      </c>
      <c r="AG36" s="37"/>
      <c r="AH36" s="42" t="str">
        <f t="shared" si="26"/>
        <v>⑧</v>
      </c>
      <c r="AI36" s="41">
        <f t="shared" ca="1" si="26"/>
        <v>345</v>
      </c>
      <c r="AJ36" s="37" t="str">
        <f t="shared" si="26"/>
        <v>－</v>
      </c>
      <c r="AK36" s="41">
        <f t="shared" ca="1" si="26"/>
        <v>247</v>
      </c>
      <c r="AL36" s="37" t="str">
        <f t="shared" si="26"/>
        <v>＝</v>
      </c>
      <c r="AM36" s="41">
        <f t="shared" ca="1" si="26"/>
        <v>98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>
        <f t="shared" ca="1" si="3"/>
        <v>0.75595307438052495</v>
      </c>
      <c r="BZ36" s="40">
        <f t="shared" ca="1" si="4"/>
        <v>14</v>
      </c>
      <c r="CA36" s="17"/>
      <c r="CB36" s="37">
        <v>36</v>
      </c>
      <c r="CC36" s="36">
        <v>8</v>
      </c>
      <c r="CD36" s="37">
        <v>8</v>
      </c>
      <c r="CG36" s="39"/>
      <c r="CH36" s="40"/>
      <c r="CI36" s="17"/>
      <c r="CJ36" s="37"/>
      <c r="CK36" s="37"/>
      <c r="CL36" s="37"/>
      <c r="CO36" s="39">
        <f t="shared" ca="1" si="7"/>
        <v>4.0962020432848134E-2</v>
      </c>
      <c r="CP36" s="40">
        <f t="shared" ca="1" si="0"/>
        <v>61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>
        <f ca="1">IF($AT46="","",VLOOKUP($AT46,$BT$43:$BU$53,2,FALSE))</f>
        <v>10</v>
      </c>
      <c r="E37" s="21"/>
      <c r="F37" s="21"/>
      <c r="G37" s="23"/>
      <c r="H37" s="21"/>
      <c r="I37" s="21"/>
      <c r="J37" s="22">
        <f ca="1">IF($AT47="","",VLOOKUP($AT47,$BT$43:$BU$53,2,FALSE))</f>
        <v>10</v>
      </c>
      <c r="K37" s="21"/>
      <c r="L37" s="24"/>
      <c r="M37" s="20"/>
      <c r="N37" s="24"/>
      <c r="O37" s="21"/>
      <c r="P37" s="22">
        <f ca="1">IF($AT48="","",VLOOKUP($AT48,$BT$43:$BU$53,2,FALSE))</f>
        <v>10</v>
      </c>
      <c r="Q37" s="21"/>
      <c r="R37" s="5"/>
      <c r="S37" s="2"/>
      <c r="T37" s="2"/>
      <c r="U37" s="2"/>
      <c r="V37" s="2"/>
      <c r="W37" s="2"/>
      <c r="X37" s="37"/>
      <c r="Y37" s="37" t="str">
        <f t="shared" si="25"/>
        <v>⑨</v>
      </c>
      <c r="Z37" s="41">
        <f t="shared" ca="1" si="23"/>
        <v>9</v>
      </c>
      <c r="AA37" s="41">
        <f t="shared" ca="1" si="23"/>
        <v>5</v>
      </c>
      <c r="AB37" s="41">
        <f t="shared" ca="1" si="23"/>
        <v>0</v>
      </c>
      <c r="AC37" s="37"/>
      <c r="AD37" s="41">
        <f t="shared" ca="1" si="24"/>
        <v>1</v>
      </c>
      <c r="AE37" s="41">
        <f t="shared" ca="1" si="24"/>
        <v>5</v>
      </c>
      <c r="AF37" s="41">
        <f t="shared" ca="1" si="24"/>
        <v>4</v>
      </c>
      <c r="AG37" s="37"/>
      <c r="AH37" s="42" t="str">
        <f t="shared" si="26"/>
        <v>⑨</v>
      </c>
      <c r="AI37" s="41">
        <f t="shared" ca="1" si="26"/>
        <v>950</v>
      </c>
      <c r="AJ37" s="37" t="str">
        <f t="shared" si="26"/>
        <v>－</v>
      </c>
      <c r="AK37" s="41">
        <f t="shared" ca="1" si="26"/>
        <v>154</v>
      </c>
      <c r="AL37" s="37" t="str">
        <f t="shared" si="26"/>
        <v>＝</v>
      </c>
      <c r="AM37" s="41">
        <f t="shared" ca="1" si="26"/>
        <v>796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>
        <f t="shared" ca="1" si="3"/>
        <v>0.92189111117589906</v>
      </c>
      <c r="BZ37" s="40">
        <f t="shared" ca="1" si="4"/>
        <v>3</v>
      </c>
      <c r="CA37" s="17"/>
      <c r="CB37" s="37">
        <v>37</v>
      </c>
      <c r="CC37" s="36">
        <v>9</v>
      </c>
      <c r="CD37" s="37">
        <v>1</v>
      </c>
      <c r="CG37" s="39"/>
      <c r="CH37" s="40"/>
      <c r="CI37" s="17"/>
      <c r="CJ37" s="37"/>
      <c r="CK37" s="37"/>
      <c r="CL37" s="37"/>
      <c r="CO37" s="39">
        <f t="shared" ca="1" si="7"/>
        <v>0.48128804973980832</v>
      </c>
      <c r="CP37" s="40">
        <f t="shared" ca="1" si="0"/>
        <v>29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>
        <f ca="1">IF($AH46="","",VLOOKUP($AH46,$BT$43:$BU$53,2,FALSE))</f>
        <v>7</v>
      </c>
      <c r="D38" s="32">
        <f ca="1">IF($BC46="","",VLOOKUP($BC46,$BT$43:$BU$53,2,FALSE))</f>
        <v>7</v>
      </c>
      <c r="E38" s="32">
        <f ca="1">IF($BN46="","",VLOOKUP($BN46,$BT$43:$BU$53,2,FALSE))</f>
        <v>10</v>
      </c>
      <c r="F38" s="8"/>
      <c r="G38" s="6" t="str">
        <f>G11</f>
        <v>⑤</v>
      </c>
      <c r="H38" s="7"/>
      <c r="I38" s="32">
        <f ca="1">IF($AH47="","",VLOOKUP($AH47,$BT$43:$BU$53,2,FALSE))</f>
        <v>5</v>
      </c>
      <c r="J38" s="32">
        <f ca="1">IF($BC47="","",VLOOKUP($BC47,$BT$43:$BU$53,2,FALSE))</f>
        <v>7</v>
      </c>
      <c r="K38" s="32">
        <f ca="1">IF($BN47="","",VLOOKUP($BN47,$BT$43:$BU$53,2,FALSE))</f>
        <v>10</v>
      </c>
      <c r="L38" s="8"/>
      <c r="M38" s="6" t="str">
        <f>M11</f>
        <v>⑥</v>
      </c>
      <c r="N38" s="7"/>
      <c r="O38" s="32">
        <f ca="1">IF($AH48="","",VLOOKUP($AH48,$BT$43:$BU$53,2,FALSE))</f>
        <v>8</v>
      </c>
      <c r="P38" s="32">
        <f ca="1">IF($BC48="","",VLOOKUP($BC48,$BT$43:$BU$53,2,FALSE))</f>
        <v>2</v>
      </c>
      <c r="Q38" s="32">
        <f ca="1">IF($BN48="","",VLOOKUP($BN48,$BT$43:$BU$53,2,FALSE))</f>
        <v>10</v>
      </c>
      <c r="R38" s="8"/>
      <c r="S38" s="2"/>
      <c r="T38" s="2"/>
      <c r="U38" s="2"/>
      <c r="V38" s="2"/>
      <c r="W38" s="2"/>
      <c r="X38" s="37"/>
      <c r="Y38" s="37" t="str">
        <f t="shared" si="25"/>
        <v>⑩</v>
      </c>
      <c r="Z38" s="41">
        <f t="shared" ca="1" si="23"/>
        <v>9</v>
      </c>
      <c r="AA38" s="41">
        <f t="shared" ca="1" si="23"/>
        <v>1</v>
      </c>
      <c r="AB38" s="41">
        <f t="shared" ca="1" si="23"/>
        <v>4</v>
      </c>
      <c r="AC38" s="37"/>
      <c r="AD38" s="41">
        <f t="shared" ca="1" si="24"/>
        <v>2</v>
      </c>
      <c r="AE38" s="41">
        <f t="shared" ca="1" si="24"/>
        <v>1</v>
      </c>
      <c r="AF38" s="41">
        <f t="shared" ca="1" si="24"/>
        <v>9</v>
      </c>
      <c r="AG38" s="37"/>
      <c r="AH38" s="42" t="str">
        <f t="shared" si="26"/>
        <v>⑩</v>
      </c>
      <c r="AI38" s="41">
        <f t="shared" ca="1" si="26"/>
        <v>914</v>
      </c>
      <c r="AJ38" s="37" t="str">
        <f t="shared" si="26"/>
        <v>－</v>
      </c>
      <c r="AK38" s="41">
        <f t="shared" ca="1" si="26"/>
        <v>219</v>
      </c>
      <c r="AL38" s="37" t="str">
        <f t="shared" si="26"/>
        <v>＝</v>
      </c>
      <c r="AM38" s="41">
        <f t="shared" ca="1" si="26"/>
        <v>695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>
        <f t="shared" ca="1" si="3"/>
        <v>0.53974793312802283</v>
      </c>
      <c r="BZ38" s="40">
        <f t="shared" ca="1" si="4"/>
        <v>25</v>
      </c>
      <c r="CB38" s="37">
        <v>38</v>
      </c>
      <c r="CC38" s="36">
        <v>9</v>
      </c>
      <c r="CD38" s="37">
        <v>2</v>
      </c>
      <c r="CG38" s="39"/>
      <c r="CH38" s="40"/>
      <c r="CJ38" s="37"/>
      <c r="CK38" s="37"/>
      <c r="CL38" s="37"/>
      <c r="CO38" s="39">
        <f t="shared" ca="1" si="7"/>
        <v>0.76422211035894416</v>
      </c>
      <c r="CP38" s="40">
        <f t="shared" ca="1" si="0"/>
        <v>12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0">C12</f>
        <v>8</v>
      </c>
      <c r="D39" s="11">
        <f t="shared" ca="1" si="30"/>
        <v>8</v>
      </c>
      <c r="E39" s="11">
        <f t="shared" ca="1" si="30"/>
        <v>0</v>
      </c>
      <c r="F39" s="8"/>
      <c r="G39" s="9"/>
      <c r="H39" s="10"/>
      <c r="I39" s="11">
        <f t="shared" ca="1" si="30"/>
        <v>6</v>
      </c>
      <c r="J39" s="11">
        <f t="shared" ca="1" si="30"/>
        <v>8</v>
      </c>
      <c r="K39" s="11">
        <f t="shared" ca="1" si="30"/>
        <v>5</v>
      </c>
      <c r="L39" s="8"/>
      <c r="M39" s="9"/>
      <c r="N39" s="10"/>
      <c r="O39" s="11">
        <f t="shared" ca="1" si="30"/>
        <v>9</v>
      </c>
      <c r="P39" s="11">
        <f t="shared" ca="1" si="30"/>
        <v>3</v>
      </c>
      <c r="Q39" s="11">
        <f t="shared" ca="1" si="30"/>
        <v>7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5"/>
        <v>⑪</v>
      </c>
      <c r="Z39" s="41">
        <f t="shared" ca="1" si="23"/>
        <v>9</v>
      </c>
      <c r="AA39" s="41">
        <f t="shared" ca="1" si="23"/>
        <v>9</v>
      </c>
      <c r="AB39" s="41">
        <f t="shared" ca="1" si="23"/>
        <v>3</v>
      </c>
      <c r="AC39" s="37"/>
      <c r="AD39" s="41">
        <f t="shared" ca="1" si="24"/>
        <v>6</v>
      </c>
      <c r="AE39" s="41">
        <f t="shared" ca="1" si="24"/>
        <v>9</v>
      </c>
      <c r="AF39" s="41">
        <f t="shared" ca="1" si="24"/>
        <v>5</v>
      </c>
      <c r="AG39" s="37"/>
      <c r="AH39" s="42" t="str">
        <f t="shared" si="26"/>
        <v>⑪</v>
      </c>
      <c r="AI39" s="41">
        <f t="shared" ca="1" si="26"/>
        <v>993</v>
      </c>
      <c r="AJ39" s="37" t="str">
        <f t="shared" si="26"/>
        <v>－</v>
      </c>
      <c r="AK39" s="41">
        <f t="shared" ca="1" si="26"/>
        <v>695</v>
      </c>
      <c r="AL39" s="37" t="str">
        <f t="shared" si="26"/>
        <v>＝</v>
      </c>
      <c r="AM39" s="41">
        <f t="shared" ca="1" si="26"/>
        <v>298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>
        <f t="shared" ca="1" si="3"/>
        <v>0.75847394106605814</v>
      </c>
      <c r="BZ39" s="40">
        <f t="shared" ca="1" si="4"/>
        <v>13</v>
      </c>
      <c r="CB39" s="37">
        <v>39</v>
      </c>
      <c r="CC39" s="36">
        <v>9</v>
      </c>
      <c r="CD39" s="37">
        <v>3</v>
      </c>
      <c r="CG39" s="39"/>
      <c r="CH39" s="40"/>
      <c r="CJ39" s="37"/>
      <c r="CK39" s="36"/>
      <c r="CL39" s="37"/>
      <c r="CO39" s="39">
        <f t="shared" ca="1" si="7"/>
        <v>0.67338063749395249</v>
      </c>
      <c r="CP39" s="40">
        <f t="shared" ca="1" si="0"/>
        <v>17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1">B13</f>
        <v>－</v>
      </c>
      <c r="C40" s="13">
        <f t="shared" ca="1" si="31"/>
        <v>7</v>
      </c>
      <c r="D40" s="13">
        <f t="shared" ca="1" si="31"/>
        <v>8</v>
      </c>
      <c r="E40" s="13">
        <f t="shared" ca="1" si="31"/>
        <v>2</v>
      </c>
      <c r="F40" s="8"/>
      <c r="G40" s="9"/>
      <c r="H40" s="12" t="str">
        <f t="shared" si="31"/>
        <v>－</v>
      </c>
      <c r="I40" s="13">
        <f t="shared" ca="1" si="31"/>
        <v>1</v>
      </c>
      <c r="J40" s="13">
        <f t="shared" ca="1" si="31"/>
        <v>8</v>
      </c>
      <c r="K40" s="13">
        <f t="shared" ca="1" si="31"/>
        <v>6</v>
      </c>
      <c r="L40" s="8"/>
      <c r="M40" s="9"/>
      <c r="N40" s="12" t="str">
        <f t="shared" si="31"/>
        <v>－</v>
      </c>
      <c r="O40" s="13">
        <f t="shared" ca="1" si="31"/>
        <v>5</v>
      </c>
      <c r="P40" s="13">
        <f t="shared" ca="1" si="31"/>
        <v>3</v>
      </c>
      <c r="Q40" s="13">
        <f t="shared" ca="1" si="31"/>
        <v>8</v>
      </c>
      <c r="R40" s="8"/>
      <c r="S40" s="2"/>
      <c r="T40" s="2"/>
      <c r="U40" s="46" t="s">
        <v>194</v>
      </c>
      <c r="V40" s="2"/>
      <c r="W40" s="2"/>
      <c r="X40" s="37"/>
      <c r="Y40" s="37" t="str">
        <f t="shared" si="25"/>
        <v>⑫</v>
      </c>
      <c r="Z40" s="41">
        <f t="shared" ca="1" si="23"/>
        <v>6</v>
      </c>
      <c r="AA40" s="41">
        <f t="shared" ca="1" si="23"/>
        <v>6</v>
      </c>
      <c r="AB40" s="41">
        <f t="shared" ca="1" si="23"/>
        <v>4</v>
      </c>
      <c r="AC40" s="37"/>
      <c r="AD40" s="41">
        <f t="shared" ca="1" si="24"/>
        <v>5</v>
      </c>
      <c r="AE40" s="48">
        <f t="shared" ca="1" si="24"/>
        <v>6</v>
      </c>
      <c r="AF40" s="48">
        <f t="shared" ca="1" si="24"/>
        <v>5</v>
      </c>
      <c r="AG40" s="37"/>
      <c r="AH40" s="35" t="str">
        <f t="shared" si="26"/>
        <v>⑫</v>
      </c>
      <c r="AI40" s="49">
        <f t="shared" ca="1" si="26"/>
        <v>664</v>
      </c>
      <c r="AJ40" s="36" t="str">
        <f t="shared" si="26"/>
        <v>－</v>
      </c>
      <c r="AK40" s="49">
        <f t="shared" ca="1" si="26"/>
        <v>565</v>
      </c>
      <c r="AL40" s="36" t="str">
        <f t="shared" si="26"/>
        <v>＝</v>
      </c>
      <c r="AM40" s="49">
        <f t="shared" ca="1" si="26"/>
        <v>99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>
        <f t="shared" ca="1" si="3"/>
        <v>0.61599868044731199</v>
      </c>
      <c r="BZ40" s="40">
        <f t="shared" ca="1" si="4"/>
        <v>21</v>
      </c>
      <c r="CB40" s="37">
        <v>40</v>
      </c>
      <c r="CC40" s="36">
        <v>9</v>
      </c>
      <c r="CD40" s="37">
        <v>4</v>
      </c>
      <c r="CG40" s="39"/>
      <c r="CH40" s="40"/>
      <c r="CJ40" s="37"/>
      <c r="CK40" s="36"/>
      <c r="CL40" s="37"/>
      <c r="CO40" s="39">
        <f t="shared" ca="1" si="7"/>
        <v>0.53715406034219626</v>
      </c>
      <c r="CP40" s="40">
        <f t="shared" ca="1" si="0"/>
        <v>25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9</v>
      </c>
      <c r="E41" s="30">
        <f ca="1">MOD(AM32,10)</f>
        <v>8</v>
      </c>
      <c r="F41" s="8"/>
      <c r="G41" s="9"/>
      <c r="H41" s="29"/>
      <c r="I41" s="30">
        <f ca="1">MOD(ROUNDDOWN(AM33/100,0),10)</f>
        <v>4</v>
      </c>
      <c r="J41" s="30">
        <f ca="1">MOD(ROUNDDOWN(AM33/10,0),10)</f>
        <v>9</v>
      </c>
      <c r="K41" s="30">
        <f ca="1">MOD(AM33,10)</f>
        <v>9</v>
      </c>
      <c r="L41" s="8"/>
      <c r="M41" s="9"/>
      <c r="N41" s="29"/>
      <c r="O41" s="30">
        <f ca="1">MOD(ROUNDDOWN(AM34/100,0),10)</f>
        <v>3</v>
      </c>
      <c r="P41" s="30">
        <f ca="1">MOD(ROUNDDOWN(AM34/10,0),10)</f>
        <v>9</v>
      </c>
      <c r="Q41" s="30">
        <f ca="1">MOD(AM34,10)</f>
        <v>9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>
        <f t="shared" ca="1" si="3"/>
        <v>0.25578920463489807</v>
      </c>
      <c r="BZ41" s="40">
        <f t="shared" ca="1" si="4"/>
        <v>40</v>
      </c>
      <c r="CB41" s="37">
        <v>41</v>
      </c>
      <c r="CC41" s="36">
        <v>9</v>
      </c>
      <c r="CD41" s="37">
        <v>5</v>
      </c>
      <c r="CG41" s="39"/>
      <c r="CH41" s="40"/>
      <c r="CJ41" s="37"/>
      <c r="CK41" s="36"/>
      <c r="CL41" s="37"/>
      <c r="CO41" s="39">
        <f t="shared" ca="1" si="7"/>
        <v>0.93631295317143048</v>
      </c>
      <c r="CP41" s="40">
        <f t="shared" ca="1" si="0"/>
        <v>7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4" t="s">
        <v>156</v>
      </c>
      <c r="V42" s="2"/>
      <c r="W42" s="2"/>
      <c r="X42" s="37"/>
      <c r="Z42" s="45" t="s">
        <v>195</v>
      </c>
      <c r="AA42" s="45" t="s">
        <v>196</v>
      </c>
      <c r="AB42" s="45" t="s">
        <v>33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197</v>
      </c>
      <c r="AR42" s="117"/>
      <c r="AS42" s="117"/>
      <c r="AT42" s="118" t="s">
        <v>30</v>
      </c>
      <c r="AU42" s="116" t="s">
        <v>48</v>
      </c>
      <c r="AV42" s="116" t="s">
        <v>30</v>
      </c>
      <c r="AW42" s="116"/>
      <c r="AX42" s="117"/>
      <c r="AY42" s="118" t="s">
        <v>30</v>
      </c>
      <c r="AZ42" s="117"/>
      <c r="BA42" s="116" t="s">
        <v>32</v>
      </c>
      <c r="BB42" s="36"/>
      <c r="BC42" s="57" t="s">
        <v>32</v>
      </c>
      <c r="BD42" s="56" t="s">
        <v>31</v>
      </c>
      <c r="BE42" s="56" t="s">
        <v>197</v>
      </c>
      <c r="BF42" s="56" t="s">
        <v>196</v>
      </c>
      <c r="BG42" s="36"/>
      <c r="BH42" s="57" t="s">
        <v>197</v>
      </c>
      <c r="BI42" s="56" t="s">
        <v>197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>
        <f t="shared" ca="1" si="3"/>
        <v>0.50480623243720391</v>
      </c>
      <c r="BZ42" s="40">
        <f t="shared" ca="1" si="4"/>
        <v>26</v>
      </c>
      <c r="CB42" s="37">
        <v>42</v>
      </c>
      <c r="CC42" s="36">
        <v>9</v>
      </c>
      <c r="CD42" s="37">
        <v>6</v>
      </c>
      <c r="CG42" s="39"/>
      <c r="CH42" s="40"/>
      <c r="CJ42" s="37"/>
      <c r="CK42" s="36"/>
      <c r="CL42" s="37"/>
      <c r="CO42" s="39">
        <f t="shared" ca="1" si="7"/>
        <v>0.32539447976197589</v>
      </c>
      <c r="CP42" s="40">
        <f t="shared" ca="1" si="0"/>
        <v>43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>
        <f ca="1">IF($AT49="","",VLOOKUP($AT49,$BT$43:$BU$53,2,FALSE))</f>
        <v>10</v>
      </c>
      <c r="E43" s="21"/>
      <c r="F43" s="21"/>
      <c r="G43" s="23"/>
      <c r="H43" s="21"/>
      <c r="I43" s="21"/>
      <c r="J43" s="22">
        <f ca="1">IF($AT50="","",VLOOKUP($AT50,$BT$43:$BU$53,2,FALSE))</f>
        <v>10</v>
      </c>
      <c r="K43" s="21"/>
      <c r="L43" s="24"/>
      <c r="M43" s="20"/>
      <c r="N43" s="24"/>
      <c r="O43" s="21"/>
      <c r="P43" s="22">
        <f ca="1">IF($AT51="","",VLOOKUP($AT51,$BT$43:$BU$53,2,FALSE))</f>
        <v>10</v>
      </c>
      <c r="Q43" s="21"/>
      <c r="R43" s="5"/>
      <c r="S43" s="2"/>
      <c r="T43" s="2"/>
      <c r="U43" s="58" t="s">
        <v>198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nono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6" t="str">
        <f t="shared" ref="AG43:AG54" ca="1" si="32">IF(BL43&lt;0,"ok",IF(AND(BL43=0,BR43&lt;0),"ok","no"))</f>
        <v>ok</v>
      </c>
      <c r="AH43" s="130">
        <f ca="1">IF(AI43="ok",AM43-1,"")</f>
        <v>8</v>
      </c>
      <c r="AI43" s="129" t="str">
        <f ca="1">IF(AL43="ok","ok",IF(AND(AK43="ok",AJ43="ok"),"ok","no"))</f>
        <v>ok</v>
      </c>
      <c r="AJ43" s="124" t="str">
        <f ca="1">IF(BR43&lt;0,"ok","no")</f>
        <v>ok</v>
      </c>
      <c r="AK43" s="124" t="str">
        <f t="shared" ref="AK43:AK54" ca="1" si="33">IF(BJ43=BK43,"ok","no")</f>
        <v>ok</v>
      </c>
      <c r="AL43" s="124" t="str">
        <f ca="1">IF(BL43&lt;0,"ok","no")</f>
        <v>no</v>
      </c>
      <c r="AM43" s="63">
        <f t="shared" ref="AM43:AM54" ca="1" si="34">Z29</f>
        <v>9</v>
      </c>
      <c r="AN43" s="64">
        <f t="shared" ref="AN43:AN54" ca="1" si="35">AD29</f>
        <v>7</v>
      </c>
      <c r="AO43" s="65">
        <f t="shared" ref="AO43:AO54" ca="1" si="36">AM43-AN43</f>
        <v>2</v>
      </c>
      <c r="AP43" s="36"/>
      <c r="AQ43" s="127" t="str">
        <f ca="1">IF(AND(AS43="ok",AR43="ok"),"ok","no")</f>
        <v>no</v>
      </c>
      <c r="AR43" s="129" t="str">
        <f ca="1">IF(AY43=9,"ok","no")</f>
        <v>no</v>
      </c>
      <c r="AS43" s="124" t="str">
        <f ca="1">IF(BC43=10,"ok","no")</f>
        <v>no</v>
      </c>
      <c r="AT43" s="136">
        <f ca="1">IF(AY43=9,AY43,IF(AU43=10,AU43,""))</f>
        <v>10</v>
      </c>
      <c r="AU43" s="133">
        <f ca="1">IF(AND(AW43&lt;&gt;"",AV43="ok"),10,"")</f>
        <v>10</v>
      </c>
      <c r="AV43" s="124" t="str">
        <f ca="1">IF(BL43&lt;0,"ok",IF(AND(BL43=0,BR43&lt;0),"ok","no"))</f>
        <v>ok</v>
      </c>
      <c r="AW43" s="119">
        <f ca="1">IF(BC43=10,"",BC43)</f>
        <v>0</v>
      </c>
      <c r="AX43" s="117"/>
      <c r="AY43" s="119" t="str">
        <f ca="1">IF(AND(BA43="ok",AZ43="ok"),9,"")</f>
        <v/>
      </c>
      <c r="AZ43" s="124" t="str">
        <f ca="1">IF(BR43&lt;0,"ok","no")</f>
        <v>ok</v>
      </c>
      <c r="BA43" s="123" t="str">
        <f ca="1">IF(BC43=10,"ok","no")</f>
        <v>no</v>
      </c>
      <c r="BB43" s="36"/>
      <c r="BC43" s="150">
        <f ca="1">IF(AND(BO43="ok",BJ43=0),10,IF(BF43="ok",BJ43-1,IF(BE43="ok",10,"")))</f>
        <v>0</v>
      </c>
      <c r="BD43" s="129" t="str">
        <f t="shared" ref="BD43:BD54" ca="1" si="37">IF(BJ43=0,"ok","no")</f>
        <v>no</v>
      </c>
      <c r="BE43" s="124" t="str">
        <f t="shared" ref="BE43:BE54" ca="1" si="38">IF(BL43&lt;0,"ok","no")</f>
        <v>no</v>
      </c>
      <c r="BF43" s="123" t="str">
        <f ca="1">IF(AND(BO43="ok",BI43="no"),"ok","no")</f>
        <v>ok</v>
      </c>
      <c r="BG43" s="36"/>
      <c r="BH43" s="126" t="str">
        <f ca="1">IF(BO43="ok","ok","no")</f>
        <v>ok</v>
      </c>
      <c r="BI43" s="129" t="str">
        <f ca="1">IF(BJ43=0,"ok","no")</f>
        <v>no</v>
      </c>
      <c r="BJ43" s="63">
        <f ca="1">AA29</f>
        <v>1</v>
      </c>
      <c r="BK43" s="64">
        <f ca="1">AE29</f>
        <v>1</v>
      </c>
      <c r="BL43" s="66">
        <f t="shared" ref="BL43:BL54" ca="1" si="39">BJ43-BK43</f>
        <v>0</v>
      </c>
      <c r="BM43" s="68"/>
      <c r="BN43" s="139">
        <f ca="1">IF(BO43="ok",10,"")</f>
        <v>10</v>
      </c>
      <c r="BO43" s="129" t="str">
        <f ca="1">IF(BR43&lt;0,"ok","no")</f>
        <v>ok</v>
      </c>
      <c r="BP43" s="63">
        <f t="shared" ref="BP43:BP54" ca="1" si="40">AB29</f>
        <v>2</v>
      </c>
      <c r="BQ43" s="64">
        <f t="shared" ref="BQ43:BQ54" ca="1" si="41">AF29</f>
        <v>5</v>
      </c>
      <c r="BR43" s="67">
        <f t="shared" ref="BR43:BR54" ca="1" si="42">BP43-BQ43</f>
        <v>-3</v>
      </c>
      <c r="BS43" s="68"/>
      <c r="BT43" s="110">
        <v>0</v>
      </c>
      <c r="BU43" s="110">
        <v>0</v>
      </c>
      <c r="BV43" s="68" t="s">
        <v>199</v>
      </c>
      <c r="BW43" s="68"/>
      <c r="BX43" s="68"/>
      <c r="BY43" s="39">
        <f t="shared" ca="1" si="3"/>
        <v>0.73493723359162022</v>
      </c>
      <c r="BZ43" s="40">
        <f t="shared" ca="1" si="4"/>
        <v>17</v>
      </c>
      <c r="CB43" s="37">
        <v>43</v>
      </c>
      <c r="CC43" s="36">
        <v>9</v>
      </c>
      <c r="CD43" s="37">
        <v>7</v>
      </c>
      <c r="CG43" s="39"/>
      <c r="CH43" s="40"/>
      <c r="CJ43" s="37"/>
      <c r="CK43" s="36"/>
      <c r="CL43" s="37"/>
      <c r="CO43" s="39">
        <f t="shared" ca="1" si="7"/>
        <v>0.94290284319340478</v>
      </c>
      <c r="CP43" s="40">
        <f t="shared" ca="1" si="0"/>
        <v>5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>
        <f ca="1">IF($AH49="","",VLOOKUP($AH49,$BT$43:$BU$53,2,FALSE))</f>
        <v>6</v>
      </c>
      <c r="D44" s="32">
        <f ca="1">IF($BC49="","",VLOOKUP($BC49,$BT$43:$BU$53,2,FALSE))</f>
        <v>4</v>
      </c>
      <c r="E44" s="32">
        <f ca="1">IF($BN49="","",VLOOKUP($BN49,$BT$43:$BU$53,2,FALSE))</f>
        <v>10</v>
      </c>
      <c r="F44" s="8"/>
      <c r="G44" s="6" t="str">
        <f>G17</f>
        <v>⑧</v>
      </c>
      <c r="H44" s="7"/>
      <c r="I44" s="32">
        <f ca="1">IF($AH50="","",VLOOKUP($AH50,$BT$43:$BU$53,2,FALSE))</f>
        <v>2</v>
      </c>
      <c r="J44" s="32">
        <f ca="1">IF($BC50="","",VLOOKUP($BC50,$BT$43:$BU$53,2,FALSE))</f>
        <v>3</v>
      </c>
      <c r="K44" s="32">
        <f ca="1">IF($BN50="","",VLOOKUP($BN50,$BT$43:$BU$53,2,FALSE))</f>
        <v>10</v>
      </c>
      <c r="L44" s="8"/>
      <c r="M44" s="6" t="str">
        <f>M17</f>
        <v>⑨</v>
      </c>
      <c r="N44" s="7"/>
      <c r="O44" s="32">
        <f ca="1">IF($AH51="","",VLOOKUP($AH51,$BT$43:$BU$53,2,FALSE))</f>
        <v>8</v>
      </c>
      <c r="P44" s="32">
        <f ca="1">IF($BC51="","",VLOOKUP($BC51,$BT$43:$BU$53,2,FALSE))</f>
        <v>4</v>
      </c>
      <c r="Q44" s="32">
        <f ca="1">IF($BN51="","",VLOOKUP($BN51,$BT$43:$BU$53,2,FALSE))</f>
        <v>10</v>
      </c>
      <c r="R44" s="8"/>
      <c r="S44" s="2"/>
      <c r="T44" s="2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3">IF(AI44="ok","okok","nono")</f>
        <v>okok</v>
      </c>
      <c r="AA44" s="59" t="str">
        <f t="shared" ref="AA44:AA54" ca="1" si="44">IF(AQ44="ok","okok","nono")</f>
        <v>nono</v>
      </c>
      <c r="AB44" s="59" t="str">
        <f t="shared" ref="AB44:AB54" ca="1" si="45">IF(BH44="ok","okok","nono")</f>
        <v>okok</v>
      </c>
      <c r="AC44" s="43"/>
      <c r="AD44" s="42"/>
      <c r="AE44" s="61" t="s">
        <v>58</v>
      </c>
      <c r="AF44" s="62"/>
      <c r="AG44" s="127" t="str">
        <f t="shared" ca="1" si="32"/>
        <v>ok</v>
      </c>
      <c r="AH44" s="131">
        <f t="shared" ref="AH44:AH54" ca="1" si="46">IF(AI44="ok",AM44-1,"")</f>
        <v>8</v>
      </c>
      <c r="AI44" s="129" t="str">
        <f t="shared" ref="AI44:AI54" ca="1" si="47">IF(AL44="ok","ok",IF(AND(AK44="ok",AJ44="ok"),"ok","no"))</f>
        <v>ok</v>
      </c>
      <c r="AJ44" s="124" t="str">
        <f t="shared" ref="AJ44:AJ54" ca="1" si="48">IF(BR44&lt;0,"ok","no")</f>
        <v>ok</v>
      </c>
      <c r="AK44" s="124" t="str">
        <f t="shared" ca="1" si="33"/>
        <v>ok</v>
      </c>
      <c r="AL44" s="124" t="str">
        <f t="shared" ref="AL44:AL54" ca="1" si="49">IF(BL44&lt;0,"ok","no")</f>
        <v>no</v>
      </c>
      <c r="AM44" s="69">
        <f t="shared" ca="1" si="34"/>
        <v>9</v>
      </c>
      <c r="AN44" s="41">
        <f t="shared" ca="1" si="35"/>
        <v>8</v>
      </c>
      <c r="AO44" s="70">
        <f t="shared" ca="1" si="36"/>
        <v>1</v>
      </c>
      <c r="AP44" s="36"/>
      <c r="AQ44" s="127" t="str">
        <f t="shared" ref="AQ44:AQ54" ca="1" si="50">IF(AND(AS44="ok",AR44="ok"),"ok","no")</f>
        <v>no</v>
      </c>
      <c r="AR44" s="129" t="str">
        <f t="shared" ref="AR44:AR53" ca="1" si="51">IF(AY44=9,"ok","no")</f>
        <v>no</v>
      </c>
      <c r="AS44" s="124" t="str">
        <f t="shared" ref="AS44:AS54" ca="1" si="52">IF(BC44=10,"ok","no")</f>
        <v>no</v>
      </c>
      <c r="AT44" s="137">
        <f t="shared" ref="AT44:AT54" ca="1" si="53">IF(AY44=9,AY44,IF(AU44=10,AU44,""))</f>
        <v>10</v>
      </c>
      <c r="AU44" s="134">
        <f t="shared" ref="AU44:AU54" ca="1" si="54">IF(AND(AW44&lt;&gt;"",AV44="ok"),10,"")</f>
        <v>10</v>
      </c>
      <c r="AV44" s="124" t="str">
        <f t="shared" ref="AV44:AV54" ca="1" si="55">IF(BL44&lt;0,"ok",IF(AND(BL44=0,BR44&lt;0),"ok","no"))</f>
        <v>ok</v>
      </c>
      <c r="AW44" s="120">
        <f t="shared" ref="AW44:AW54" ca="1" si="56">IF(BC44=10,"",BC44)</f>
        <v>5</v>
      </c>
      <c r="AX44" s="117"/>
      <c r="AY44" s="120" t="str">
        <f t="shared" ref="AY44:AY54" ca="1" si="57">IF(AND(BA44="ok",AZ44="ok"),9,"")</f>
        <v/>
      </c>
      <c r="AZ44" s="124" t="str">
        <f t="shared" ref="AZ44:AZ54" ca="1" si="58">IF(BR44&lt;0,"ok","no")</f>
        <v>ok</v>
      </c>
      <c r="BA44" s="123" t="str">
        <f t="shared" ref="BA44:BA54" ca="1" si="59">IF(BC44=10,"ok","no")</f>
        <v>no</v>
      </c>
      <c r="BB44" s="36"/>
      <c r="BC44" s="140">
        <f t="shared" ref="BC44:BC54" ca="1" si="60">IF(AND(BO44="ok",BJ44=0),10,IF(BF44="ok",BJ44-1,IF(BE44="ok",10,"")))</f>
        <v>5</v>
      </c>
      <c r="BD44" s="129" t="str">
        <f t="shared" ca="1" si="37"/>
        <v>no</v>
      </c>
      <c r="BE44" s="124" t="str">
        <f t="shared" ca="1" si="38"/>
        <v>no</v>
      </c>
      <c r="BF44" s="123" t="str">
        <f t="shared" ref="BF44:BF54" ca="1" si="61">IF(AND(BO44="ok",BI44="no"),"ok","no")</f>
        <v>ok</v>
      </c>
      <c r="BG44" s="36"/>
      <c r="BH44" s="127" t="str">
        <f t="shared" ref="BH44:BH54" ca="1" si="62">IF(BO44="ok","ok","no")</f>
        <v>ok</v>
      </c>
      <c r="BI44" s="129" t="str">
        <f t="shared" ref="BI44:BI54" ca="1" si="63">IF(BJ44=0,"ok","no")</f>
        <v>no</v>
      </c>
      <c r="BJ44" s="69">
        <f t="shared" ref="BJ44:BJ54" ca="1" si="64">AA30</f>
        <v>6</v>
      </c>
      <c r="BK44" s="41">
        <f t="shared" ref="BK44:BK54" ca="1" si="65">AE30</f>
        <v>6</v>
      </c>
      <c r="BL44" s="71">
        <f t="shared" ca="1" si="39"/>
        <v>0</v>
      </c>
      <c r="BM44" s="68"/>
      <c r="BN44" s="140">
        <f t="shared" ref="BN44:BN54" ca="1" si="66">IF(BO44="ok",10,"")</f>
        <v>10</v>
      </c>
      <c r="BO44" s="129" t="str">
        <f t="shared" ref="BO44:BO54" ca="1" si="67">IF(BR44&lt;0,"ok","no")</f>
        <v>ok</v>
      </c>
      <c r="BP44" s="69">
        <f t="shared" ca="1" si="40"/>
        <v>2</v>
      </c>
      <c r="BQ44" s="41">
        <f t="shared" ca="1" si="41"/>
        <v>9</v>
      </c>
      <c r="BR44" s="72">
        <f t="shared" ca="1" si="42"/>
        <v>-7</v>
      </c>
      <c r="BS44" s="68"/>
      <c r="BT44" s="112">
        <v>1</v>
      </c>
      <c r="BU44" s="112">
        <v>1</v>
      </c>
      <c r="BV44" s="68" t="s">
        <v>14</v>
      </c>
      <c r="BW44" s="68"/>
      <c r="BX44" s="68"/>
      <c r="BY44" s="39">
        <f t="shared" ca="1" si="3"/>
        <v>0.68632363202988922</v>
      </c>
      <c r="BZ44" s="40">
        <f t="shared" ca="1" si="4"/>
        <v>18</v>
      </c>
      <c r="CB44" s="37">
        <v>44</v>
      </c>
      <c r="CC44" s="36">
        <v>9</v>
      </c>
      <c r="CD44" s="37">
        <v>8</v>
      </c>
      <c r="CG44" s="39"/>
      <c r="CH44" s="40"/>
      <c r="CJ44" s="37"/>
      <c r="CK44" s="36"/>
      <c r="CL44" s="37"/>
      <c r="CO44" s="39">
        <f t="shared" ca="1" si="7"/>
        <v>1.3160970291974161E-2</v>
      </c>
      <c r="CP44" s="40">
        <f t="shared" ca="1" si="0"/>
        <v>64</v>
      </c>
      <c r="CQ44" s="17"/>
      <c r="CR44" s="37">
        <v>44</v>
      </c>
      <c r="CS44" s="166">
        <v>4</v>
      </c>
      <c r="CT44" s="166">
        <v>5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68">C18</f>
        <v>7</v>
      </c>
      <c r="D45" s="11">
        <f t="shared" ca="1" si="68"/>
        <v>5</v>
      </c>
      <c r="E45" s="11">
        <f t="shared" ca="1" si="68"/>
        <v>0</v>
      </c>
      <c r="F45" s="8"/>
      <c r="G45" s="9"/>
      <c r="H45" s="27"/>
      <c r="I45" s="28">
        <f t="shared" ca="1" si="68"/>
        <v>3</v>
      </c>
      <c r="J45" s="11">
        <f t="shared" ca="1" si="68"/>
        <v>4</v>
      </c>
      <c r="K45" s="11">
        <f t="shared" ca="1" si="68"/>
        <v>5</v>
      </c>
      <c r="L45" s="8"/>
      <c r="M45" s="9"/>
      <c r="N45" s="27"/>
      <c r="O45" s="28">
        <f t="shared" ca="1" si="68"/>
        <v>9</v>
      </c>
      <c r="P45" s="11">
        <f t="shared" ca="1" si="68"/>
        <v>5</v>
      </c>
      <c r="Q45" s="11">
        <f t="shared" ca="1" si="68"/>
        <v>0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3"/>
        <v>okok</v>
      </c>
      <c r="AA45" s="59" t="str">
        <f t="shared" ca="1" si="44"/>
        <v>nono</v>
      </c>
      <c r="AB45" s="59" t="str">
        <f t="shared" ca="1" si="45"/>
        <v>okok</v>
      </c>
      <c r="AC45" s="43"/>
      <c r="AD45" s="42"/>
      <c r="AE45" s="61" t="s">
        <v>59</v>
      </c>
      <c r="AF45" s="62"/>
      <c r="AG45" s="127" t="str">
        <f t="shared" ca="1" si="32"/>
        <v>ok</v>
      </c>
      <c r="AH45" s="131">
        <f t="shared" ca="1" si="46"/>
        <v>2</v>
      </c>
      <c r="AI45" s="129" t="str">
        <f t="shared" ca="1" si="47"/>
        <v>ok</v>
      </c>
      <c r="AJ45" s="124" t="str">
        <f t="shared" ca="1" si="48"/>
        <v>ok</v>
      </c>
      <c r="AK45" s="124" t="str">
        <f t="shared" ca="1" si="33"/>
        <v>ok</v>
      </c>
      <c r="AL45" s="124" t="str">
        <f t="shared" ca="1" si="49"/>
        <v>no</v>
      </c>
      <c r="AM45" s="69">
        <f t="shared" ca="1" si="34"/>
        <v>3</v>
      </c>
      <c r="AN45" s="41">
        <f t="shared" ca="1" si="35"/>
        <v>1</v>
      </c>
      <c r="AO45" s="70">
        <f t="shared" ca="1" si="36"/>
        <v>2</v>
      </c>
      <c r="AP45" s="36"/>
      <c r="AQ45" s="127" t="str">
        <f t="shared" ca="1" si="50"/>
        <v>no</v>
      </c>
      <c r="AR45" s="129" t="str">
        <f t="shared" ca="1" si="51"/>
        <v>no</v>
      </c>
      <c r="AS45" s="124" t="str">
        <f t="shared" ca="1" si="52"/>
        <v>no</v>
      </c>
      <c r="AT45" s="137">
        <f t="shared" ca="1" si="53"/>
        <v>10</v>
      </c>
      <c r="AU45" s="134">
        <f t="shared" ca="1" si="54"/>
        <v>10</v>
      </c>
      <c r="AV45" s="124" t="str">
        <f t="shared" ca="1" si="55"/>
        <v>ok</v>
      </c>
      <c r="AW45" s="120">
        <f t="shared" ca="1" si="56"/>
        <v>6</v>
      </c>
      <c r="AX45" s="117"/>
      <c r="AY45" s="120" t="str">
        <f t="shared" ca="1" si="57"/>
        <v/>
      </c>
      <c r="AZ45" s="124" t="str">
        <f t="shared" ca="1" si="58"/>
        <v>ok</v>
      </c>
      <c r="BA45" s="123" t="str">
        <f t="shared" ca="1" si="59"/>
        <v>no</v>
      </c>
      <c r="BB45" s="36"/>
      <c r="BC45" s="140">
        <f t="shared" ca="1" si="60"/>
        <v>6</v>
      </c>
      <c r="BD45" s="129" t="str">
        <f t="shared" ca="1" si="37"/>
        <v>no</v>
      </c>
      <c r="BE45" s="124" t="str">
        <f t="shared" ca="1" si="38"/>
        <v>no</v>
      </c>
      <c r="BF45" s="123" t="str">
        <f t="shared" ca="1" si="61"/>
        <v>ok</v>
      </c>
      <c r="BG45" s="36"/>
      <c r="BH45" s="127" t="str">
        <f t="shared" ca="1" si="62"/>
        <v>ok</v>
      </c>
      <c r="BI45" s="129" t="str">
        <f t="shared" ca="1" si="63"/>
        <v>no</v>
      </c>
      <c r="BJ45" s="69">
        <f t="shared" ca="1" si="64"/>
        <v>7</v>
      </c>
      <c r="BK45" s="41">
        <f t="shared" ca="1" si="65"/>
        <v>7</v>
      </c>
      <c r="BL45" s="71">
        <f t="shared" ca="1" si="39"/>
        <v>0</v>
      </c>
      <c r="BM45" s="68"/>
      <c r="BN45" s="140">
        <f t="shared" ca="1" si="66"/>
        <v>10</v>
      </c>
      <c r="BO45" s="129" t="str">
        <f t="shared" ca="1" si="67"/>
        <v>ok</v>
      </c>
      <c r="BP45" s="69">
        <f t="shared" ca="1" si="40"/>
        <v>4</v>
      </c>
      <c r="BQ45" s="41">
        <f t="shared" ca="1" si="41"/>
        <v>7</v>
      </c>
      <c r="BR45" s="72">
        <f t="shared" ca="1" si="42"/>
        <v>-3</v>
      </c>
      <c r="BS45" s="68"/>
      <c r="BT45" s="112">
        <v>2</v>
      </c>
      <c r="BU45" s="112">
        <v>2</v>
      </c>
      <c r="BV45" s="68" t="s">
        <v>14</v>
      </c>
      <c r="BW45" s="68"/>
      <c r="BX45" s="68"/>
      <c r="BY45" s="39">
        <f t="shared" ca="1" si="3"/>
        <v>0.36735528341340673</v>
      </c>
      <c r="BZ45" s="40">
        <f t="shared" ca="1" si="4"/>
        <v>33</v>
      </c>
      <c r="CB45" s="37">
        <v>45</v>
      </c>
      <c r="CC45" s="36">
        <v>9</v>
      </c>
      <c r="CD45" s="37">
        <v>9</v>
      </c>
      <c r="CG45" s="39"/>
      <c r="CH45" s="40"/>
      <c r="CJ45" s="37"/>
      <c r="CK45" s="36"/>
      <c r="CL45" s="37"/>
      <c r="CO45" s="39">
        <f t="shared" ca="1" si="7"/>
        <v>0.19154876269575416</v>
      </c>
      <c r="CP45" s="40">
        <f t="shared" ca="1" si="0"/>
        <v>52</v>
      </c>
      <c r="CQ45" s="17"/>
      <c r="CR45" s="37">
        <v>45</v>
      </c>
      <c r="CS45" s="166">
        <v>4</v>
      </c>
      <c r="CT45" s="166">
        <v>6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69">B19</f>
        <v>－</v>
      </c>
      <c r="C46" s="13">
        <f t="shared" ca="1" si="69"/>
        <v>3</v>
      </c>
      <c r="D46" s="13">
        <f t="shared" ca="1" si="69"/>
        <v>5</v>
      </c>
      <c r="E46" s="13">
        <f t="shared" ca="1" si="69"/>
        <v>8</v>
      </c>
      <c r="F46" s="8"/>
      <c r="G46" s="9"/>
      <c r="H46" s="12" t="str">
        <f t="shared" si="69"/>
        <v>－</v>
      </c>
      <c r="I46" s="13">
        <f t="shared" ca="1" si="69"/>
        <v>2</v>
      </c>
      <c r="J46" s="13">
        <f t="shared" ca="1" si="69"/>
        <v>4</v>
      </c>
      <c r="K46" s="13">
        <f t="shared" ca="1" si="69"/>
        <v>7</v>
      </c>
      <c r="L46" s="8"/>
      <c r="M46" s="9"/>
      <c r="N46" s="12" t="str">
        <f t="shared" si="69"/>
        <v>－</v>
      </c>
      <c r="O46" s="13">
        <f t="shared" ca="1" si="69"/>
        <v>1</v>
      </c>
      <c r="P46" s="13">
        <f t="shared" ca="1" si="69"/>
        <v>5</v>
      </c>
      <c r="Q46" s="13">
        <f t="shared" ca="1" si="69"/>
        <v>4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3"/>
        <v>okok</v>
      </c>
      <c r="AA46" s="59" t="str">
        <f t="shared" ca="1" si="44"/>
        <v>nono</v>
      </c>
      <c r="AB46" s="59" t="str">
        <f t="shared" ca="1" si="45"/>
        <v>okok</v>
      </c>
      <c r="AC46" s="43"/>
      <c r="AD46" s="42"/>
      <c r="AE46" s="61" t="s">
        <v>60</v>
      </c>
      <c r="AF46" s="62"/>
      <c r="AG46" s="127" t="str">
        <f t="shared" ca="1" si="32"/>
        <v>ok</v>
      </c>
      <c r="AH46" s="131">
        <f t="shared" ca="1" si="46"/>
        <v>7</v>
      </c>
      <c r="AI46" s="129" t="str">
        <f t="shared" ca="1" si="47"/>
        <v>ok</v>
      </c>
      <c r="AJ46" s="124" t="str">
        <f t="shared" ca="1" si="48"/>
        <v>ok</v>
      </c>
      <c r="AK46" s="124" t="str">
        <f t="shared" ca="1" si="33"/>
        <v>ok</v>
      </c>
      <c r="AL46" s="124" t="str">
        <f t="shared" ca="1" si="49"/>
        <v>no</v>
      </c>
      <c r="AM46" s="69">
        <f t="shared" ca="1" si="34"/>
        <v>8</v>
      </c>
      <c r="AN46" s="41">
        <f t="shared" ca="1" si="35"/>
        <v>7</v>
      </c>
      <c r="AO46" s="70">
        <f t="shared" ca="1" si="36"/>
        <v>1</v>
      </c>
      <c r="AP46" s="36"/>
      <c r="AQ46" s="127" t="str">
        <f t="shared" ca="1" si="50"/>
        <v>no</v>
      </c>
      <c r="AR46" s="129" t="str">
        <f t="shared" ca="1" si="51"/>
        <v>no</v>
      </c>
      <c r="AS46" s="124" t="str">
        <f t="shared" ca="1" si="52"/>
        <v>no</v>
      </c>
      <c r="AT46" s="137">
        <f t="shared" ca="1" si="53"/>
        <v>10</v>
      </c>
      <c r="AU46" s="134">
        <f t="shared" ca="1" si="54"/>
        <v>10</v>
      </c>
      <c r="AV46" s="124" t="str">
        <f t="shared" ca="1" si="55"/>
        <v>ok</v>
      </c>
      <c r="AW46" s="120">
        <f t="shared" ca="1" si="56"/>
        <v>7</v>
      </c>
      <c r="AX46" s="117"/>
      <c r="AY46" s="120" t="str">
        <f t="shared" ca="1" si="57"/>
        <v/>
      </c>
      <c r="AZ46" s="124" t="str">
        <f t="shared" ca="1" si="58"/>
        <v>ok</v>
      </c>
      <c r="BA46" s="123" t="str">
        <f t="shared" ca="1" si="59"/>
        <v>no</v>
      </c>
      <c r="BB46" s="36"/>
      <c r="BC46" s="140">
        <f t="shared" ca="1" si="60"/>
        <v>7</v>
      </c>
      <c r="BD46" s="129" t="str">
        <f t="shared" ca="1" si="37"/>
        <v>no</v>
      </c>
      <c r="BE46" s="124" t="str">
        <f t="shared" ca="1" si="38"/>
        <v>no</v>
      </c>
      <c r="BF46" s="123" t="str">
        <f t="shared" ca="1" si="61"/>
        <v>ok</v>
      </c>
      <c r="BG46" s="36"/>
      <c r="BH46" s="127" t="str">
        <f t="shared" ca="1" si="62"/>
        <v>ok</v>
      </c>
      <c r="BI46" s="129" t="str">
        <f t="shared" ca="1" si="63"/>
        <v>no</v>
      </c>
      <c r="BJ46" s="69">
        <f t="shared" ca="1" si="64"/>
        <v>8</v>
      </c>
      <c r="BK46" s="41">
        <f t="shared" ca="1" si="65"/>
        <v>8</v>
      </c>
      <c r="BL46" s="71">
        <f t="shared" ca="1" si="39"/>
        <v>0</v>
      </c>
      <c r="BM46" s="68"/>
      <c r="BN46" s="140">
        <f t="shared" ca="1" si="66"/>
        <v>10</v>
      </c>
      <c r="BO46" s="129" t="str">
        <f t="shared" ca="1" si="67"/>
        <v>ok</v>
      </c>
      <c r="BP46" s="69">
        <f t="shared" ca="1" si="40"/>
        <v>0</v>
      </c>
      <c r="BQ46" s="41">
        <f t="shared" ca="1" si="41"/>
        <v>2</v>
      </c>
      <c r="BR46" s="72">
        <f t="shared" ca="1" si="42"/>
        <v>-2</v>
      </c>
      <c r="BS46" s="68"/>
      <c r="BT46" s="112">
        <v>3</v>
      </c>
      <c r="BU46" s="112">
        <v>3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39">
        <f t="shared" ca="1" si="7"/>
        <v>3.4206574232775733E-2</v>
      </c>
      <c r="CP46" s="40">
        <f t="shared" ca="1" si="0"/>
        <v>62</v>
      </c>
      <c r="CQ46" s="17"/>
      <c r="CR46" s="37">
        <v>46</v>
      </c>
      <c r="CS46" s="167">
        <v>4</v>
      </c>
      <c r="CT46" s="166">
        <v>7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3</v>
      </c>
      <c r="D47" s="30">
        <f ca="1">MOD(ROUNDDOWN(AM35/10,0),10)</f>
        <v>9</v>
      </c>
      <c r="E47" s="30">
        <f ca="1">MOD(AM35,10)</f>
        <v>2</v>
      </c>
      <c r="F47" s="8"/>
      <c r="G47" s="9"/>
      <c r="H47" s="29"/>
      <c r="I47" s="30">
        <f ca="1">MOD(ROUNDDOWN(AM36/100,0),10)</f>
        <v>0</v>
      </c>
      <c r="J47" s="30">
        <f ca="1">MOD(ROUNDDOWN(AM36/10,0),10)</f>
        <v>9</v>
      </c>
      <c r="K47" s="30">
        <f ca="1">MOD(AM36,10)</f>
        <v>8</v>
      </c>
      <c r="L47" s="8"/>
      <c r="M47" s="9"/>
      <c r="N47" s="29"/>
      <c r="O47" s="30">
        <f ca="1">MOD(ROUNDDOWN(AM37/100,0),10)</f>
        <v>7</v>
      </c>
      <c r="P47" s="30">
        <f ca="1">MOD(ROUNDDOWN(AM37/10,0),10)</f>
        <v>9</v>
      </c>
      <c r="Q47" s="30">
        <f ca="1">MOD(AM37,10)</f>
        <v>6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3"/>
        <v>okok</v>
      </c>
      <c r="AA47" s="59" t="str">
        <f t="shared" ca="1" si="44"/>
        <v>nono</v>
      </c>
      <c r="AB47" s="59" t="str">
        <f t="shared" ca="1" si="45"/>
        <v>okok</v>
      </c>
      <c r="AC47" s="43"/>
      <c r="AD47" s="42"/>
      <c r="AE47" s="61" t="s">
        <v>61</v>
      </c>
      <c r="AF47" s="62"/>
      <c r="AG47" s="127" t="str">
        <f t="shared" ca="1" si="32"/>
        <v>ok</v>
      </c>
      <c r="AH47" s="131">
        <f t="shared" ca="1" si="46"/>
        <v>5</v>
      </c>
      <c r="AI47" s="129" t="str">
        <f t="shared" ca="1" si="47"/>
        <v>ok</v>
      </c>
      <c r="AJ47" s="124" t="str">
        <f t="shared" ca="1" si="48"/>
        <v>ok</v>
      </c>
      <c r="AK47" s="124" t="str">
        <f t="shared" ca="1" si="33"/>
        <v>ok</v>
      </c>
      <c r="AL47" s="124" t="str">
        <f t="shared" ca="1" si="49"/>
        <v>no</v>
      </c>
      <c r="AM47" s="69">
        <f t="shared" ca="1" si="34"/>
        <v>6</v>
      </c>
      <c r="AN47" s="41">
        <f t="shared" ca="1" si="35"/>
        <v>1</v>
      </c>
      <c r="AO47" s="70">
        <f t="shared" ca="1" si="36"/>
        <v>5</v>
      </c>
      <c r="AP47" s="36"/>
      <c r="AQ47" s="127" t="str">
        <f t="shared" ca="1" si="50"/>
        <v>no</v>
      </c>
      <c r="AR47" s="129" t="str">
        <f t="shared" ca="1" si="51"/>
        <v>no</v>
      </c>
      <c r="AS47" s="124" t="str">
        <f t="shared" ca="1" si="52"/>
        <v>no</v>
      </c>
      <c r="AT47" s="137">
        <f t="shared" ca="1" si="53"/>
        <v>10</v>
      </c>
      <c r="AU47" s="134">
        <f t="shared" ca="1" si="54"/>
        <v>10</v>
      </c>
      <c r="AV47" s="124" t="str">
        <f t="shared" ca="1" si="55"/>
        <v>ok</v>
      </c>
      <c r="AW47" s="120">
        <f t="shared" ca="1" si="56"/>
        <v>7</v>
      </c>
      <c r="AX47" s="117"/>
      <c r="AY47" s="120" t="str">
        <f t="shared" ca="1" si="57"/>
        <v/>
      </c>
      <c r="AZ47" s="124" t="str">
        <f t="shared" ca="1" si="58"/>
        <v>ok</v>
      </c>
      <c r="BA47" s="123" t="str">
        <f t="shared" ca="1" si="59"/>
        <v>no</v>
      </c>
      <c r="BB47" s="36"/>
      <c r="BC47" s="140">
        <f t="shared" ca="1" si="60"/>
        <v>7</v>
      </c>
      <c r="BD47" s="129" t="str">
        <f t="shared" ca="1" si="37"/>
        <v>no</v>
      </c>
      <c r="BE47" s="124" t="str">
        <f t="shared" ca="1" si="38"/>
        <v>no</v>
      </c>
      <c r="BF47" s="123" t="str">
        <f t="shared" ca="1" si="61"/>
        <v>ok</v>
      </c>
      <c r="BG47" s="36"/>
      <c r="BH47" s="127" t="str">
        <f t="shared" ca="1" si="62"/>
        <v>ok</v>
      </c>
      <c r="BI47" s="129" t="str">
        <f t="shared" ca="1" si="63"/>
        <v>no</v>
      </c>
      <c r="BJ47" s="69">
        <f t="shared" ca="1" si="64"/>
        <v>8</v>
      </c>
      <c r="BK47" s="41">
        <f t="shared" ca="1" si="65"/>
        <v>8</v>
      </c>
      <c r="BL47" s="71">
        <f t="shared" ca="1" si="39"/>
        <v>0</v>
      </c>
      <c r="BM47" s="68"/>
      <c r="BN47" s="140">
        <f t="shared" ca="1" si="66"/>
        <v>10</v>
      </c>
      <c r="BO47" s="129" t="str">
        <f t="shared" ca="1" si="67"/>
        <v>ok</v>
      </c>
      <c r="BP47" s="69">
        <f t="shared" ca="1" si="40"/>
        <v>5</v>
      </c>
      <c r="BQ47" s="41">
        <f t="shared" ca="1" si="41"/>
        <v>6</v>
      </c>
      <c r="BR47" s="72">
        <f t="shared" ca="1" si="42"/>
        <v>-1</v>
      </c>
      <c r="BS47" s="68"/>
      <c r="BT47" s="112">
        <v>4</v>
      </c>
      <c r="BU47" s="112">
        <v>4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39">
        <f t="shared" ca="1" si="7"/>
        <v>0.69801320527265975</v>
      </c>
      <c r="CP47" s="40">
        <f t="shared" ca="1" si="0"/>
        <v>15</v>
      </c>
      <c r="CR47" s="37">
        <v>47</v>
      </c>
      <c r="CS47" s="167">
        <v>4</v>
      </c>
      <c r="CT47" s="166">
        <v>8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3"/>
        <v>okok</v>
      </c>
      <c r="AA48" s="59" t="str">
        <f t="shared" ca="1" si="44"/>
        <v>nono</v>
      </c>
      <c r="AB48" s="59" t="str">
        <f t="shared" ca="1" si="45"/>
        <v>okok</v>
      </c>
      <c r="AC48" s="43"/>
      <c r="AD48" s="42"/>
      <c r="AE48" s="61" t="s">
        <v>62</v>
      </c>
      <c r="AF48" s="62"/>
      <c r="AG48" s="127" t="str">
        <f t="shared" ca="1" si="32"/>
        <v>ok</v>
      </c>
      <c r="AH48" s="131">
        <f t="shared" ca="1" si="46"/>
        <v>8</v>
      </c>
      <c r="AI48" s="129" t="str">
        <f t="shared" ca="1" si="47"/>
        <v>ok</v>
      </c>
      <c r="AJ48" s="124" t="str">
        <f t="shared" ca="1" si="48"/>
        <v>ok</v>
      </c>
      <c r="AK48" s="124" t="str">
        <f t="shared" ca="1" si="33"/>
        <v>ok</v>
      </c>
      <c r="AL48" s="124" t="str">
        <f t="shared" ca="1" si="49"/>
        <v>no</v>
      </c>
      <c r="AM48" s="69">
        <f t="shared" ca="1" si="34"/>
        <v>9</v>
      </c>
      <c r="AN48" s="41">
        <f t="shared" ca="1" si="35"/>
        <v>5</v>
      </c>
      <c r="AO48" s="70">
        <f t="shared" ca="1" si="36"/>
        <v>4</v>
      </c>
      <c r="AP48" s="36"/>
      <c r="AQ48" s="127" t="str">
        <f t="shared" ca="1" si="50"/>
        <v>no</v>
      </c>
      <c r="AR48" s="129" t="str">
        <f t="shared" ca="1" si="51"/>
        <v>no</v>
      </c>
      <c r="AS48" s="124" t="str">
        <f t="shared" ca="1" si="52"/>
        <v>no</v>
      </c>
      <c r="AT48" s="137">
        <f t="shared" ca="1" si="53"/>
        <v>10</v>
      </c>
      <c r="AU48" s="134">
        <f t="shared" ca="1" si="54"/>
        <v>10</v>
      </c>
      <c r="AV48" s="124" t="str">
        <f t="shared" ca="1" si="55"/>
        <v>ok</v>
      </c>
      <c r="AW48" s="120">
        <f t="shared" ca="1" si="56"/>
        <v>2</v>
      </c>
      <c r="AX48" s="117"/>
      <c r="AY48" s="120" t="str">
        <f t="shared" ca="1" si="57"/>
        <v/>
      </c>
      <c r="AZ48" s="124" t="str">
        <f t="shared" ca="1" si="58"/>
        <v>ok</v>
      </c>
      <c r="BA48" s="123" t="str">
        <f t="shared" ca="1" si="59"/>
        <v>no</v>
      </c>
      <c r="BB48" s="36"/>
      <c r="BC48" s="140">
        <f t="shared" ca="1" si="60"/>
        <v>2</v>
      </c>
      <c r="BD48" s="129" t="str">
        <f t="shared" ca="1" si="37"/>
        <v>no</v>
      </c>
      <c r="BE48" s="124" t="str">
        <f t="shared" ca="1" si="38"/>
        <v>no</v>
      </c>
      <c r="BF48" s="123" t="str">
        <f t="shared" ca="1" si="61"/>
        <v>ok</v>
      </c>
      <c r="BG48" s="36"/>
      <c r="BH48" s="127" t="str">
        <f t="shared" ca="1" si="62"/>
        <v>ok</v>
      </c>
      <c r="BI48" s="129" t="str">
        <f t="shared" ca="1" si="63"/>
        <v>no</v>
      </c>
      <c r="BJ48" s="69">
        <f t="shared" ca="1" si="64"/>
        <v>3</v>
      </c>
      <c r="BK48" s="41">
        <f t="shared" ca="1" si="65"/>
        <v>3</v>
      </c>
      <c r="BL48" s="71">
        <f t="shared" ca="1" si="39"/>
        <v>0</v>
      </c>
      <c r="BM48" s="68"/>
      <c r="BN48" s="140">
        <f t="shared" ca="1" si="66"/>
        <v>10</v>
      </c>
      <c r="BO48" s="129" t="str">
        <f t="shared" ca="1" si="67"/>
        <v>ok</v>
      </c>
      <c r="BP48" s="69">
        <f t="shared" ca="1" si="40"/>
        <v>7</v>
      </c>
      <c r="BQ48" s="41">
        <f t="shared" ca="1" si="41"/>
        <v>8</v>
      </c>
      <c r="BR48" s="72">
        <f t="shared" ca="1" si="42"/>
        <v>-1</v>
      </c>
      <c r="BS48" s="68"/>
      <c r="BT48" s="112">
        <v>5</v>
      </c>
      <c r="BU48" s="112">
        <v>5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>
        <f t="shared" ca="1" si="7"/>
        <v>0.2575379760103963</v>
      </c>
      <c r="CP48" s="40">
        <f t="shared" ca="1" si="0"/>
        <v>48</v>
      </c>
      <c r="CR48" s="37">
        <v>48</v>
      </c>
      <c r="CS48" s="167">
        <v>4</v>
      </c>
      <c r="CT48" s="166">
        <v>9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>
        <f ca="1">IF($AT52="","",VLOOKUP($AT52,$BT$43:$BU$53,2,FALSE))</f>
        <v>10</v>
      </c>
      <c r="E49" s="21"/>
      <c r="F49" s="21"/>
      <c r="G49" s="23"/>
      <c r="H49" s="21"/>
      <c r="I49" s="21"/>
      <c r="J49" s="22">
        <f ca="1">IF($AT53="","",VLOOKUP($AT53,$BT$43:$BU$53,2,FALSE))</f>
        <v>10</v>
      </c>
      <c r="K49" s="21"/>
      <c r="L49" s="24"/>
      <c r="M49" s="20"/>
      <c r="N49" s="24"/>
      <c r="O49" s="21"/>
      <c r="P49" s="22">
        <f ca="1">IF($AT54="","",VLOOKUP($AT54,$BT$43:$BU$53,2,FALSE))</f>
        <v>10</v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3"/>
        <v>okok</v>
      </c>
      <c r="AA49" s="59" t="str">
        <f t="shared" ca="1" si="44"/>
        <v>nono</v>
      </c>
      <c r="AB49" s="59" t="str">
        <f t="shared" ca="1" si="45"/>
        <v>okok</v>
      </c>
      <c r="AC49" s="43"/>
      <c r="AD49" s="73"/>
      <c r="AE49" s="61" t="s">
        <v>63</v>
      </c>
      <c r="AF49" s="62"/>
      <c r="AG49" s="127" t="str">
        <f t="shared" ca="1" si="32"/>
        <v>ok</v>
      </c>
      <c r="AH49" s="131">
        <f t="shared" ca="1" si="46"/>
        <v>6</v>
      </c>
      <c r="AI49" s="129" t="str">
        <f t="shared" ca="1" si="47"/>
        <v>ok</v>
      </c>
      <c r="AJ49" s="124" t="str">
        <f t="shared" ca="1" si="48"/>
        <v>ok</v>
      </c>
      <c r="AK49" s="124" t="str">
        <f t="shared" ca="1" si="33"/>
        <v>ok</v>
      </c>
      <c r="AL49" s="124" t="str">
        <f t="shared" ca="1" si="49"/>
        <v>no</v>
      </c>
      <c r="AM49" s="69">
        <f t="shared" ca="1" si="34"/>
        <v>7</v>
      </c>
      <c r="AN49" s="41">
        <f t="shared" ca="1" si="35"/>
        <v>3</v>
      </c>
      <c r="AO49" s="70">
        <f t="shared" ca="1" si="36"/>
        <v>4</v>
      </c>
      <c r="AP49" s="36"/>
      <c r="AQ49" s="127" t="str">
        <f t="shared" ca="1" si="50"/>
        <v>no</v>
      </c>
      <c r="AR49" s="129" t="str">
        <f ca="1">IF(AY49=9,"ok","no")</f>
        <v>no</v>
      </c>
      <c r="AS49" s="124" t="str">
        <f t="shared" ca="1" si="52"/>
        <v>no</v>
      </c>
      <c r="AT49" s="137">
        <f ca="1">IF(AY49=9,AY49,IF(AU49=10,AU49,""))</f>
        <v>10</v>
      </c>
      <c r="AU49" s="134">
        <f t="shared" ca="1" si="54"/>
        <v>10</v>
      </c>
      <c r="AV49" s="124" t="str">
        <f t="shared" ca="1" si="55"/>
        <v>ok</v>
      </c>
      <c r="AW49" s="120">
        <f t="shared" ca="1" si="56"/>
        <v>4</v>
      </c>
      <c r="AX49" s="117"/>
      <c r="AY49" s="120" t="str">
        <f t="shared" ca="1" si="57"/>
        <v/>
      </c>
      <c r="AZ49" s="124" t="str">
        <f t="shared" ca="1" si="58"/>
        <v>ok</v>
      </c>
      <c r="BA49" s="123" t="str">
        <f t="shared" ca="1" si="59"/>
        <v>no</v>
      </c>
      <c r="BB49" s="36"/>
      <c r="BC49" s="140">
        <f t="shared" ca="1" si="60"/>
        <v>4</v>
      </c>
      <c r="BD49" s="129" t="str">
        <f t="shared" ca="1" si="37"/>
        <v>no</v>
      </c>
      <c r="BE49" s="124" t="str">
        <f t="shared" ca="1" si="38"/>
        <v>no</v>
      </c>
      <c r="BF49" s="123" t="str">
        <f t="shared" ca="1" si="61"/>
        <v>ok</v>
      </c>
      <c r="BG49" s="36"/>
      <c r="BH49" s="127" t="str">
        <f t="shared" ca="1" si="62"/>
        <v>ok</v>
      </c>
      <c r="BI49" s="129" t="str">
        <f t="shared" ca="1" si="63"/>
        <v>no</v>
      </c>
      <c r="BJ49" s="69">
        <f t="shared" ca="1" si="64"/>
        <v>5</v>
      </c>
      <c r="BK49" s="41">
        <f t="shared" ca="1" si="65"/>
        <v>5</v>
      </c>
      <c r="BL49" s="71">
        <f t="shared" ca="1" si="39"/>
        <v>0</v>
      </c>
      <c r="BM49" s="68"/>
      <c r="BN49" s="140">
        <f t="shared" ca="1" si="66"/>
        <v>10</v>
      </c>
      <c r="BO49" s="129" t="str">
        <f t="shared" ca="1" si="67"/>
        <v>ok</v>
      </c>
      <c r="BP49" s="69">
        <f t="shared" ca="1" si="40"/>
        <v>0</v>
      </c>
      <c r="BQ49" s="41">
        <f t="shared" ca="1" si="41"/>
        <v>8</v>
      </c>
      <c r="BR49" s="72">
        <f t="shared" ca="1" si="42"/>
        <v>-8</v>
      </c>
      <c r="BS49" s="68"/>
      <c r="BT49" s="112">
        <v>6</v>
      </c>
      <c r="BU49" s="112">
        <v>6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>
        <f t="shared" ca="1" si="7"/>
        <v>0.24169377370855494</v>
      </c>
      <c r="CP49" s="40">
        <f t="shared" ca="1" si="0"/>
        <v>49</v>
      </c>
      <c r="CR49" s="37">
        <v>49</v>
      </c>
      <c r="CS49" s="167">
        <v>5</v>
      </c>
      <c r="CT49" s="166">
        <v>6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>
        <f ca="1">IF($AH52="","",VLOOKUP($AH52,$BT$43:$BU$53,2,FALSE))</f>
        <v>8</v>
      </c>
      <c r="D50" s="32">
        <f ca="1">IF($BC52="","",VLOOKUP($BC52,$BT$43:$BU$53,2,FALSE))</f>
        <v>0</v>
      </c>
      <c r="E50" s="32">
        <f ca="1">IF($BN52="","",VLOOKUP($BN52,$BT$43:$BU$53,2,FALSE))</f>
        <v>10</v>
      </c>
      <c r="F50" s="8"/>
      <c r="G50" s="6" t="str">
        <f>G23</f>
        <v>⑪</v>
      </c>
      <c r="H50" s="7"/>
      <c r="I50" s="32">
        <f ca="1">IF($AH53="","",VLOOKUP($AH53,$BT$43:$BU$53,2,FALSE))</f>
        <v>8</v>
      </c>
      <c r="J50" s="32">
        <f ca="1">IF($BC53="","",VLOOKUP($BC53,$BT$43:$BU$53,2,FALSE))</f>
        <v>8</v>
      </c>
      <c r="K50" s="32">
        <f ca="1">IF($BN53="","",VLOOKUP($BN53,$BT$43:$BU$53,2,FALSE))</f>
        <v>10</v>
      </c>
      <c r="L50" s="8"/>
      <c r="M50" s="6" t="str">
        <f>M23</f>
        <v>⑫</v>
      </c>
      <c r="N50" s="7"/>
      <c r="O50" s="32">
        <f ca="1">IF($AH54="","",VLOOKUP($AH54,$BT$43:$BU$53,2,FALSE))</f>
        <v>5</v>
      </c>
      <c r="P50" s="32">
        <f ca="1">IF($BC54="","",VLOOKUP($BC54,$BT$43:$BU$53,2,FALSE))</f>
        <v>5</v>
      </c>
      <c r="Q50" s="32">
        <f ca="1">IF($BN54="","",VLOOKUP($BN54,$BT$43:$BU$53,2,FALSE))</f>
        <v>10</v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3"/>
        <v>okok</v>
      </c>
      <c r="AA50" s="59" t="str">
        <f t="shared" ca="1" si="44"/>
        <v>nono</v>
      </c>
      <c r="AB50" s="59" t="str">
        <f t="shared" ca="1" si="45"/>
        <v>okok</v>
      </c>
      <c r="AC50" s="43"/>
      <c r="AD50" s="35"/>
      <c r="AE50" s="61" t="s">
        <v>64</v>
      </c>
      <c r="AF50" s="62"/>
      <c r="AG50" s="127" t="str">
        <f t="shared" ca="1" si="32"/>
        <v>ok</v>
      </c>
      <c r="AH50" s="131">
        <f t="shared" ca="1" si="46"/>
        <v>2</v>
      </c>
      <c r="AI50" s="129" t="str">
        <f t="shared" ca="1" si="47"/>
        <v>ok</v>
      </c>
      <c r="AJ50" s="124" t="str">
        <f t="shared" ca="1" si="48"/>
        <v>ok</v>
      </c>
      <c r="AK50" s="124" t="str">
        <f t="shared" ca="1" si="33"/>
        <v>ok</v>
      </c>
      <c r="AL50" s="124" t="str">
        <f t="shared" ca="1" si="49"/>
        <v>no</v>
      </c>
      <c r="AM50" s="69">
        <f t="shared" ca="1" si="34"/>
        <v>3</v>
      </c>
      <c r="AN50" s="41">
        <f t="shared" ca="1" si="35"/>
        <v>2</v>
      </c>
      <c r="AO50" s="70">
        <f t="shared" ca="1" si="36"/>
        <v>1</v>
      </c>
      <c r="AP50" s="36"/>
      <c r="AQ50" s="127" t="str">
        <f t="shared" ca="1" si="50"/>
        <v>no</v>
      </c>
      <c r="AR50" s="129" t="str">
        <f t="shared" ca="1" si="51"/>
        <v>no</v>
      </c>
      <c r="AS50" s="124" t="str">
        <f t="shared" ca="1" si="52"/>
        <v>no</v>
      </c>
      <c r="AT50" s="137">
        <f t="shared" ca="1" si="53"/>
        <v>10</v>
      </c>
      <c r="AU50" s="134">
        <f t="shared" ca="1" si="54"/>
        <v>10</v>
      </c>
      <c r="AV50" s="124" t="str">
        <f t="shared" ca="1" si="55"/>
        <v>ok</v>
      </c>
      <c r="AW50" s="120">
        <f t="shared" ca="1" si="56"/>
        <v>3</v>
      </c>
      <c r="AX50" s="117"/>
      <c r="AY50" s="120" t="str">
        <f t="shared" ca="1" si="57"/>
        <v/>
      </c>
      <c r="AZ50" s="124" t="str">
        <f t="shared" ca="1" si="58"/>
        <v>ok</v>
      </c>
      <c r="BA50" s="123" t="str">
        <f t="shared" ca="1" si="59"/>
        <v>no</v>
      </c>
      <c r="BB50" s="36"/>
      <c r="BC50" s="140">
        <f t="shared" ca="1" si="60"/>
        <v>3</v>
      </c>
      <c r="BD50" s="129" t="str">
        <f t="shared" ca="1" si="37"/>
        <v>no</v>
      </c>
      <c r="BE50" s="124" t="str">
        <f t="shared" ca="1" si="38"/>
        <v>no</v>
      </c>
      <c r="BF50" s="123" t="str">
        <f t="shared" ca="1" si="61"/>
        <v>ok</v>
      </c>
      <c r="BG50" s="36"/>
      <c r="BH50" s="127" t="str">
        <f t="shared" ca="1" si="62"/>
        <v>ok</v>
      </c>
      <c r="BI50" s="129" t="str">
        <f t="shared" ca="1" si="63"/>
        <v>no</v>
      </c>
      <c r="BJ50" s="69">
        <f t="shared" ca="1" si="64"/>
        <v>4</v>
      </c>
      <c r="BK50" s="41">
        <f t="shared" ca="1" si="65"/>
        <v>4</v>
      </c>
      <c r="BL50" s="71">
        <f t="shared" ca="1" si="39"/>
        <v>0</v>
      </c>
      <c r="BM50" s="68"/>
      <c r="BN50" s="140">
        <f t="shared" ca="1" si="66"/>
        <v>10</v>
      </c>
      <c r="BO50" s="129" t="str">
        <f t="shared" ca="1" si="67"/>
        <v>ok</v>
      </c>
      <c r="BP50" s="69">
        <f t="shared" ca="1" si="40"/>
        <v>5</v>
      </c>
      <c r="BQ50" s="41">
        <f t="shared" ca="1" si="41"/>
        <v>7</v>
      </c>
      <c r="BR50" s="72">
        <f t="shared" ca="1" si="42"/>
        <v>-2</v>
      </c>
      <c r="BS50" s="68"/>
      <c r="BT50" s="112">
        <v>7</v>
      </c>
      <c r="BU50" s="112">
        <v>7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>
        <f t="shared" ca="1" si="7"/>
        <v>0.16833209801899496</v>
      </c>
      <c r="CP50" s="40">
        <f t="shared" ca="1" si="0"/>
        <v>56</v>
      </c>
      <c r="CR50" s="37">
        <v>50</v>
      </c>
      <c r="CS50" s="167">
        <v>5</v>
      </c>
      <c r="CT50" s="166">
        <v>7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0">C24</f>
        <v>9</v>
      </c>
      <c r="D51" s="11">
        <f t="shared" ca="1" si="70"/>
        <v>1</v>
      </c>
      <c r="E51" s="11">
        <f t="shared" ca="1" si="70"/>
        <v>4</v>
      </c>
      <c r="F51" s="8"/>
      <c r="G51" s="9"/>
      <c r="H51" s="10"/>
      <c r="I51" s="11">
        <f t="shared" ca="1" si="70"/>
        <v>9</v>
      </c>
      <c r="J51" s="11">
        <f t="shared" ca="1" si="70"/>
        <v>9</v>
      </c>
      <c r="K51" s="11">
        <f t="shared" ca="1" si="70"/>
        <v>3</v>
      </c>
      <c r="L51" s="8"/>
      <c r="M51" s="9"/>
      <c r="N51" s="10"/>
      <c r="O51" s="11">
        <f t="shared" ca="1" si="70"/>
        <v>6</v>
      </c>
      <c r="P51" s="11">
        <f t="shared" ca="1" si="70"/>
        <v>6</v>
      </c>
      <c r="Q51" s="11">
        <f t="shared" ca="1" si="70"/>
        <v>4</v>
      </c>
      <c r="R51" s="8"/>
      <c r="S51" s="2"/>
      <c r="T51" s="2"/>
      <c r="U51" s="58" t="s">
        <v>200</v>
      </c>
      <c r="V51" s="2"/>
      <c r="W51" s="2"/>
      <c r="X51" s="37"/>
      <c r="Y51" s="37" t="s">
        <v>65</v>
      </c>
      <c r="Z51" s="59" t="str">
        <f t="shared" ca="1" si="43"/>
        <v>okok</v>
      </c>
      <c r="AA51" s="59" t="str">
        <f t="shared" ca="1" si="44"/>
        <v>nono</v>
      </c>
      <c r="AB51" s="59" t="str">
        <f t="shared" ca="1" si="45"/>
        <v>okok</v>
      </c>
      <c r="AC51" s="43"/>
      <c r="AD51" s="35"/>
      <c r="AE51" s="61" t="s">
        <v>65</v>
      </c>
      <c r="AF51" s="62"/>
      <c r="AG51" s="127" t="str">
        <f t="shared" ca="1" si="32"/>
        <v>ok</v>
      </c>
      <c r="AH51" s="131">
        <f t="shared" ca="1" si="46"/>
        <v>8</v>
      </c>
      <c r="AI51" s="129" t="str">
        <f t="shared" ca="1" si="47"/>
        <v>ok</v>
      </c>
      <c r="AJ51" s="124" t="str">
        <f t="shared" ca="1" si="48"/>
        <v>ok</v>
      </c>
      <c r="AK51" s="124" t="str">
        <f t="shared" ca="1" si="33"/>
        <v>ok</v>
      </c>
      <c r="AL51" s="124" t="str">
        <f t="shared" ca="1" si="49"/>
        <v>no</v>
      </c>
      <c r="AM51" s="69">
        <f t="shared" ca="1" si="34"/>
        <v>9</v>
      </c>
      <c r="AN51" s="41">
        <f t="shared" ca="1" si="35"/>
        <v>1</v>
      </c>
      <c r="AO51" s="70">
        <f t="shared" ca="1" si="36"/>
        <v>8</v>
      </c>
      <c r="AP51" s="36"/>
      <c r="AQ51" s="127" t="str">
        <f t="shared" ca="1" si="50"/>
        <v>no</v>
      </c>
      <c r="AR51" s="129" t="str">
        <f t="shared" ca="1" si="51"/>
        <v>no</v>
      </c>
      <c r="AS51" s="124" t="str">
        <f t="shared" ca="1" si="52"/>
        <v>no</v>
      </c>
      <c r="AT51" s="137">
        <f t="shared" ca="1" si="53"/>
        <v>10</v>
      </c>
      <c r="AU51" s="134">
        <f t="shared" ca="1" si="54"/>
        <v>10</v>
      </c>
      <c r="AV51" s="124" t="str">
        <f t="shared" ca="1" si="55"/>
        <v>ok</v>
      </c>
      <c r="AW51" s="120">
        <f t="shared" ca="1" si="56"/>
        <v>4</v>
      </c>
      <c r="AX51" s="117"/>
      <c r="AY51" s="120" t="str">
        <f t="shared" ca="1" si="57"/>
        <v/>
      </c>
      <c r="AZ51" s="124" t="str">
        <f t="shared" ca="1" si="58"/>
        <v>ok</v>
      </c>
      <c r="BA51" s="123" t="str">
        <f t="shared" ca="1" si="59"/>
        <v>no</v>
      </c>
      <c r="BB51" s="36"/>
      <c r="BC51" s="140">
        <f t="shared" ca="1" si="60"/>
        <v>4</v>
      </c>
      <c r="BD51" s="129" t="str">
        <f t="shared" ca="1" si="37"/>
        <v>no</v>
      </c>
      <c r="BE51" s="124" t="str">
        <f t="shared" ca="1" si="38"/>
        <v>no</v>
      </c>
      <c r="BF51" s="123" t="str">
        <f t="shared" ca="1" si="61"/>
        <v>ok</v>
      </c>
      <c r="BG51" s="36"/>
      <c r="BH51" s="127" t="str">
        <f t="shared" ca="1" si="62"/>
        <v>ok</v>
      </c>
      <c r="BI51" s="129" t="str">
        <f t="shared" ca="1" si="63"/>
        <v>no</v>
      </c>
      <c r="BJ51" s="69">
        <f t="shared" ca="1" si="64"/>
        <v>5</v>
      </c>
      <c r="BK51" s="41">
        <f t="shared" ca="1" si="65"/>
        <v>5</v>
      </c>
      <c r="BL51" s="71">
        <f t="shared" ca="1" si="39"/>
        <v>0</v>
      </c>
      <c r="BM51" s="68"/>
      <c r="BN51" s="140">
        <f t="shared" ca="1" si="66"/>
        <v>10</v>
      </c>
      <c r="BO51" s="129" t="str">
        <f t="shared" ca="1" si="67"/>
        <v>ok</v>
      </c>
      <c r="BP51" s="69">
        <f t="shared" ca="1" si="40"/>
        <v>0</v>
      </c>
      <c r="BQ51" s="41">
        <f t="shared" ca="1" si="41"/>
        <v>4</v>
      </c>
      <c r="BR51" s="72">
        <f t="shared" ca="1" si="42"/>
        <v>-4</v>
      </c>
      <c r="BS51" s="68"/>
      <c r="BT51" s="112">
        <v>8</v>
      </c>
      <c r="BU51" s="112">
        <v>8</v>
      </c>
      <c r="BV51" s="68" t="s">
        <v>201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>
        <f t="shared" ca="1" si="7"/>
        <v>0.26147204358481946</v>
      </c>
      <c r="CP51" s="40">
        <f t="shared" ca="1" si="0"/>
        <v>47</v>
      </c>
      <c r="CR51" s="37">
        <v>51</v>
      </c>
      <c r="CS51" s="167">
        <v>5</v>
      </c>
      <c r="CT51" s="166">
        <v>8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1">B25</f>
        <v>－</v>
      </c>
      <c r="C52" s="13">
        <f t="shared" ca="1" si="71"/>
        <v>2</v>
      </c>
      <c r="D52" s="13">
        <f t="shared" ca="1" si="71"/>
        <v>1</v>
      </c>
      <c r="E52" s="13">
        <f t="shared" ca="1" si="71"/>
        <v>9</v>
      </c>
      <c r="F52" s="8"/>
      <c r="G52" s="9"/>
      <c r="H52" s="12" t="str">
        <f t="shared" si="71"/>
        <v>－</v>
      </c>
      <c r="I52" s="13">
        <f t="shared" ca="1" si="71"/>
        <v>6</v>
      </c>
      <c r="J52" s="13">
        <f t="shared" ca="1" si="71"/>
        <v>9</v>
      </c>
      <c r="K52" s="13">
        <f t="shared" ca="1" si="71"/>
        <v>5</v>
      </c>
      <c r="L52" s="8"/>
      <c r="M52" s="9"/>
      <c r="N52" s="12" t="str">
        <f t="shared" si="71"/>
        <v>－</v>
      </c>
      <c r="O52" s="13">
        <f t="shared" ca="1" si="71"/>
        <v>5</v>
      </c>
      <c r="P52" s="13">
        <f t="shared" ca="1" si="71"/>
        <v>6</v>
      </c>
      <c r="Q52" s="13">
        <f t="shared" ca="1" si="71"/>
        <v>5</v>
      </c>
      <c r="R52" s="8"/>
      <c r="S52" s="2"/>
      <c r="T52" s="2"/>
      <c r="U52" s="58" t="s">
        <v>202</v>
      </c>
      <c r="V52" s="2"/>
      <c r="W52" s="2"/>
      <c r="X52" s="37"/>
      <c r="Y52" s="37" t="s">
        <v>66</v>
      </c>
      <c r="Z52" s="59" t="str">
        <f t="shared" ca="1" si="43"/>
        <v>okok</v>
      </c>
      <c r="AA52" s="59" t="str">
        <f t="shared" ca="1" si="44"/>
        <v>nono</v>
      </c>
      <c r="AB52" s="59" t="str">
        <f t="shared" ca="1" si="45"/>
        <v>okok</v>
      </c>
      <c r="AC52" s="43"/>
      <c r="AD52" s="35"/>
      <c r="AE52" s="61" t="s">
        <v>66</v>
      </c>
      <c r="AF52" s="62"/>
      <c r="AG52" s="127" t="str">
        <f t="shared" ca="1" si="32"/>
        <v>ok</v>
      </c>
      <c r="AH52" s="131">
        <f t="shared" ca="1" si="46"/>
        <v>8</v>
      </c>
      <c r="AI52" s="129" t="str">
        <f t="shared" ca="1" si="47"/>
        <v>ok</v>
      </c>
      <c r="AJ52" s="124" t="str">
        <f t="shared" ca="1" si="48"/>
        <v>ok</v>
      </c>
      <c r="AK52" s="124" t="str">
        <f t="shared" ca="1" si="33"/>
        <v>ok</v>
      </c>
      <c r="AL52" s="124" t="str">
        <f t="shared" ca="1" si="49"/>
        <v>no</v>
      </c>
      <c r="AM52" s="69">
        <f t="shared" ca="1" si="34"/>
        <v>9</v>
      </c>
      <c r="AN52" s="41">
        <f t="shared" ca="1" si="35"/>
        <v>2</v>
      </c>
      <c r="AO52" s="70">
        <f t="shared" ca="1" si="36"/>
        <v>7</v>
      </c>
      <c r="AP52" s="36"/>
      <c r="AQ52" s="127" t="str">
        <f t="shared" ca="1" si="50"/>
        <v>no</v>
      </c>
      <c r="AR52" s="129" t="str">
        <f t="shared" ca="1" si="51"/>
        <v>no</v>
      </c>
      <c r="AS52" s="124" t="str">
        <f t="shared" ca="1" si="52"/>
        <v>no</v>
      </c>
      <c r="AT52" s="137">
        <f t="shared" ca="1" si="53"/>
        <v>10</v>
      </c>
      <c r="AU52" s="134">
        <f t="shared" ca="1" si="54"/>
        <v>10</v>
      </c>
      <c r="AV52" s="124" t="str">
        <f t="shared" ca="1" si="55"/>
        <v>ok</v>
      </c>
      <c r="AW52" s="120">
        <f t="shared" ca="1" si="56"/>
        <v>0</v>
      </c>
      <c r="AX52" s="117"/>
      <c r="AY52" s="120" t="str">
        <f t="shared" ca="1" si="57"/>
        <v/>
      </c>
      <c r="AZ52" s="124" t="str">
        <f t="shared" ca="1" si="58"/>
        <v>ok</v>
      </c>
      <c r="BA52" s="123" t="str">
        <f t="shared" ca="1" si="59"/>
        <v>no</v>
      </c>
      <c r="BB52" s="36"/>
      <c r="BC52" s="140">
        <f t="shared" ca="1" si="60"/>
        <v>0</v>
      </c>
      <c r="BD52" s="129" t="str">
        <f t="shared" ca="1" si="37"/>
        <v>no</v>
      </c>
      <c r="BE52" s="124" t="str">
        <f t="shared" ca="1" si="38"/>
        <v>no</v>
      </c>
      <c r="BF52" s="123" t="str">
        <f t="shared" ca="1" si="61"/>
        <v>ok</v>
      </c>
      <c r="BG52" s="36"/>
      <c r="BH52" s="127" t="str">
        <f t="shared" ca="1" si="62"/>
        <v>ok</v>
      </c>
      <c r="BI52" s="129" t="str">
        <f t="shared" ca="1" si="63"/>
        <v>no</v>
      </c>
      <c r="BJ52" s="69">
        <f t="shared" ca="1" si="64"/>
        <v>1</v>
      </c>
      <c r="BK52" s="41">
        <f t="shared" ca="1" si="65"/>
        <v>1</v>
      </c>
      <c r="BL52" s="71">
        <f t="shared" ca="1" si="39"/>
        <v>0</v>
      </c>
      <c r="BM52" s="68"/>
      <c r="BN52" s="140">
        <f t="shared" ca="1" si="66"/>
        <v>10</v>
      </c>
      <c r="BO52" s="129" t="str">
        <f t="shared" ca="1" si="67"/>
        <v>ok</v>
      </c>
      <c r="BP52" s="69">
        <f t="shared" ca="1" si="40"/>
        <v>4</v>
      </c>
      <c r="BQ52" s="41">
        <f t="shared" ca="1" si="41"/>
        <v>9</v>
      </c>
      <c r="BR52" s="72">
        <f t="shared" ca="1" si="42"/>
        <v>-5</v>
      </c>
      <c r="BS52" s="68"/>
      <c r="BT52" s="112">
        <v>9</v>
      </c>
      <c r="BU52" s="112">
        <v>9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>
        <f t="shared" ca="1" si="7"/>
        <v>0.99841466020473524</v>
      </c>
      <c r="CP52" s="40">
        <f t="shared" ca="1" si="0"/>
        <v>1</v>
      </c>
      <c r="CR52" s="37">
        <v>52</v>
      </c>
      <c r="CS52" s="167">
        <v>5</v>
      </c>
      <c r="CT52" s="166">
        <v>9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6</v>
      </c>
      <c r="D53" s="30">
        <f ca="1">MOD(ROUNDDOWN(AM38/10,0),10)</f>
        <v>9</v>
      </c>
      <c r="E53" s="30">
        <f ca="1">MOD(AM38,10)</f>
        <v>5</v>
      </c>
      <c r="F53" s="8"/>
      <c r="G53" s="9"/>
      <c r="H53" s="29"/>
      <c r="I53" s="30">
        <f ca="1">MOD(ROUNDDOWN(AM39/100,0),10)</f>
        <v>2</v>
      </c>
      <c r="J53" s="30">
        <f ca="1">MOD(ROUNDDOWN(AM39/10,0),10)</f>
        <v>9</v>
      </c>
      <c r="K53" s="30">
        <f ca="1">MOD(AM39,10)</f>
        <v>8</v>
      </c>
      <c r="L53" s="8"/>
      <c r="M53" s="9"/>
      <c r="N53" s="29"/>
      <c r="O53" s="30">
        <f ca="1">MOD(ROUNDDOWN(AM40/100,0),10)</f>
        <v>0</v>
      </c>
      <c r="P53" s="30">
        <f ca="1">MOD(ROUNDDOWN(AM40/10,0),10)</f>
        <v>9</v>
      </c>
      <c r="Q53" s="30">
        <f ca="1">MOD(AM40,10)</f>
        <v>9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3"/>
        <v>okok</v>
      </c>
      <c r="AA53" s="59" t="str">
        <f t="shared" ca="1" si="44"/>
        <v>nono</v>
      </c>
      <c r="AB53" s="59" t="str">
        <f t="shared" ca="1" si="45"/>
        <v>okok</v>
      </c>
      <c r="AC53" s="43"/>
      <c r="AD53" s="35"/>
      <c r="AE53" s="61" t="s">
        <v>67</v>
      </c>
      <c r="AF53" s="62"/>
      <c r="AG53" s="127" t="str">
        <f t="shared" ca="1" si="32"/>
        <v>ok</v>
      </c>
      <c r="AH53" s="131">
        <f t="shared" ca="1" si="46"/>
        <v>8</v>
      </c>
      <c r="AI53" s="129" t="str">
        <f t="shared" ca="1" si="47"/>
        <v>ok</v>
      </c>
      <c r="AJ53" s="124" t="str">
        <f t="shared" ca="1" si="48"/>
        <v>ok</v>
      </c>
      <c r="AK53" s="124" t="str">
        <f t="shared" ca="1" si="33"/>
        <v>ok</v>
      </c>
      <c r="AL53" s="124" t="str">
        <f t="shared" ca="1" si="49"/>
        <v>no</v>
      </c>
      <c r="AM53" s="69">
        <f t="shared" ca="1" si="34"/>
        <v>9</v>
      </c>
      <c r="AN53" s="41">
        <f t="shared" ca="1" si="35"/>
        <v>6</v>
      </c>
      <c r="AO53" s="70">
        <f t="shared" ca="1" si="36"/>
        <v>3</v>
      </c>
      <c r="AP53" s="36"/>
      <c r="AQ53" s="127" t="str">
        <f t="shared" ca="1" si="50"/>
        <v>no</v>
      </c>
      <c r="AR53" s="129" t="str">
        <f t="shared" ca="1" si="51"/>
        <v>no</v>
      </c>
      <c r="AS53" s="124" t="str">
        <f t="shared" ca="1" si="52"/>
        <v>no</v>
      </c>
      <c r="AT53" s="137">
        <f t="shared" ca="1" si="53"/>
        <v>10</v>
      </c>
      <c r="AU53" s="134">
        <f t="shared" ca="1" si="54"/>
        <v>10</v>
      </c>
      <c r="AV53" s="124" t="str">
        <f t="shared" ca="1" si="55"/>
        <v>ok</v>
      </c>
      <c r="AW53" s="120">
        <f t="shared" ca="1" si="56"/>
        <v>8</v>
      </c>
      <c r="AX53" s="117"/>
      <c r="AY53" s="120" t="str">
        <f t="shared" ca="1" si="57"/>
        <v/>
      </c>
      <c r="AZ53" s="124" t="str">
        <f t="shared" ca="1" si="58"/>
        <v>ok</v>
      </c>
      <c r="BA53" s="123" t="str">
        <f t="shared" ca="1" si="59"/>
        <v>no</v>
      </c>
      <c r="BB53" s="36"/>
      <c r="BC53" s="140">
        <f t="shared" ca="1" si="60"/>
        <v>8</v>
      </c>
      <c r="BD53" s="129" t="str">
        <f t="shared" ca="1" si="37"/>
        <v>no</v>
      </c>
      <c r="BE53" s="124" t="str">
        <f t="shared" ca="1" si="38"/>
        <v>no</v>
      </c>
      <c r="BF53" s="123" t="str">
        <f t="shared" ca="1" si="61"/>
        <v>ok</v>
      </c>
      <c r="BG53" s="36"/>
      <c r="BH53" s="127" t="str">
        <f t="shared" ca="1" si="62"/>
        <v>ok</v>
      </c>
      <c r="BI53" s="129" t="str">
        <f t="shared" ca="1" si="63"/>
        <v>no</v>
      </c>
      <c r="BJ53" s="69">
        <f t="shared" ca="1" si="64"/>
        <v>9</v>
      </c>
      <c r="BK53" s="41">
        <f t="shared" ca="1" si="65"/>
        <v>9</v>
      </c>
      <c r="BL53" s="71">
        <f t="shared" ca="1" si="39"/>
        <v>0</v>
      </c>
      <c r="BM53" s="68"/>
      <c r="BN53" s="140">
        <f t="shared" ca="1" si="66"/>
        <v>10</v>
      </c>
      <c r="BO53" s="129" t="str">
        <f t="shared" ca="1" si="67"/>
        <v>ok</v>
      </c>
      <c r="BP53" s="69">
        <f t="shared" ca="1" si="40"/>
        <v>3</v>
      </c>
      <c r="BQ53" s="41">
        <f t="shared" ca="1" si="41"/>
        <v>5</v>
      </c>
      <c r="BR53" s="72">
        <f t="shared" ca="1" si="42"/>
        <v>-2</v>
      </c>
      <c r="BS53" s="68"/>
      <c r="BT53" s="114">
        <v>10</v>
      </c>
      <c r="BU53" s="114">
        <v>10</v>
      </c>
      <c r="BV53" s="68" t="s">
        <v>170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>
        <f t="shared" ca="1" si="7"/>
        <v>0.38788668061760823</v>
      </c>
      <c r="CP53" s="40">
        <f t="shared" ca="1" si="0"/>
        <v>39</v>
      </c>
      <c r="CR53" s="37">
        <v>53</v>
      </c>
      <c r="CS53" s="167">
        <v>6</v>
      </c>
      <c r="CT53" s="166">
        <v>7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175</v>
      </c>
      <c r="V54" s="2"/>
      <c r="W54" s="2"/>
      <c r="X54" s="37"/>
      <c r="Y54" s="37" t="s">
        <v>68</v>
      </c>
      <c r="Z54" s="59" t="str">
        <f t="shared" ca="1" si="43"/>
        <v>okok</v>
      </c>
      <c r="AA54" s="59" t="str">
        <f t="shared" ca="1" si="44"/>
        <v>nono</v>
      </c>
      <c r="AB54" s="59" t="str">
        <f t="shared" ca="1" si="45"/>
        <v>okok</v>
      </c>
      <c r="AC54" s="75"/>
      <c r="AD54" s="60"/>
      <c r="AE54" s="61" t="s">
        <v>68</v>
      </c>
      <c r="AF54" s="62"/>
      <c r="AG54" s="128" t="str">
        <f t="shared" ca="1" si="32"/>
        <v>ok</v>
      </c>
      <c r="AH54" s="132">
        <f t="shared" ca="1" si="46"/>
        <v>5</v>
      </c>
      <c r="AI54" s="129" t="str">
        <f t="shared" ca="1" si="47"/>
        <v>ok</v>
      </c>
      <c r="AJ54" s="124" t="str">
        <f t="shared" ca="1" si="48"/>
        <v>ok</v>
      </c>
      <c r="AK54" s="124" t="str">
        <f t="shared" ca="1" si="33"/>
        <v>ok</v>
      </c>
      <c r="AL54" s="124" t="str">
        <f t="shared" ca="1" si="49"/>
        <v>no</v>
      </c>
      <c r="AM54" s="76">
        <f t="shared" ca="1" si="34"/>
        <v>6</v>
      </c>
      <c r="AN54" s="77">
        <f t="shared" ca="1" si="35"/>
        <v>5</v>
      </c>
      <c r="AO54" s="78">
        <f t="shared" ca="1" si="36"/>
        <v>1</v>
      </c>
      <c r="AP54" s="36"/>
      <c r="AQ54" s="128" t="str">
        <f t="shared" ca="1" si="50"/>
        <v>no</v>
      </c>
      <c r="AR54" s="129" t="str">
        <f ca="1">IF(AY54=9,"ok","no")</f>
        <v>no</v>
      </c>
      <c r="AS54" s="124" t="str">
        <f t="shared" ca="1" si="52"/>
        <v>no</v>
      </c>
      <c r="AT54" s="138">
        <f t="shared" ca="1" si="53"/>
        <v>10</v>
      </c>
      <c r="AU54" s="135">
        <f t="shared" ca="1" si="54"/>
        <v>10</v>
      </c>
      <c r="AV54" s="124" t="str">
        <f t="shared" ca="1" si="55"/>
        <v>ok</v>
      </c>
      <c r="AW54" s="121">
        <f t="shared" ca="1" si="56"/>
        <v>5</v>
      </c>
      <c r="AX54" s="117"/>
      <c r="AY54" s="121" t="str">
        <f t="shared" ca="1" si="57"/>
        <v/>
      </c>
      <c r="AZ54" s="124" t="str">
        <f t="shared" ca="1" si="58"/>
        <v>ok</v>
      </c>
      <c r="BA54" s="123" t="str">
        <f t="shared" ca="1" si="59"/>
        <v>no</v>
      </c>
      <c r="BB54" s="36"/>
      <c r="BC54" s="141">
        <f t="shared" ca="1" si="60"/>
        <v>5</v>
      </c>
      <c r="BD54" s="129" t="str">
        <f t="shared" ca="1" si="37"/>
        <v>no</v>
      </c>
      <c r="BE54" s="124" t="str">
        <f t="shared" ca="1" si="38"/>
        <v>no</v>
      </c>
      <c r="BF54" s="123" t="str">
        <f t="shared" ca="1" si="61"/>
        <v>ok</v>
      </c>
      <c r="BG54" s="36"/>
      <c r="BH54" s="128" t="str">
        <f t="shared" ca="1" si="62"/>
        <v>ok</v>
      </c>
      <c r="BI54" s="129" t="str">
        <f t="shared" ca="1" si="63"/>
        <v>no</v>
      </c>
      <c r="BJ54" s="76">
        <f t="shared" ca="1" si="64"/>
        <v>6</v>
      </c>
      <c r="BK54" s="77">
        <f t="shared" ca="1" si="65"/>
        <v>6</v>
      </c>
      <c r="BL54" s="79">
        <f t="shared" ca="1" si="39"/>
        <v>0</v>
      </c>
      <c r="BM54" s="68"/>
      <c r="BN54" s="141">
        <f t="shared" ca="1" si="66"/>
        <v>10</v>
      </c>
      <c r="BO54" s="129" t="str">
        <f t="shared" ca="1" si="67"/>
        <v>ok</v>
      </c>
      <c r="BP54" s="76">
        <f t="shared" ca="1" si="40"/>
        <v>4</v>
      </c>
      <c r="BQ54" s="77">
        <f t="shared" ca="1" si="41"/>
        <v>5</v>
      </c>
      <c r="BR54" s="80">
        <f t="shared" ca="1" si="42"/>
        <v>-1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>
        <f t="shared" ca="1" si="7"/>
        <v>0.85649346254556791</v>
      </c>
      <c r="CP54" s="40">
        <f t="shared" ca="1" si="0"/>
        <v>9</v>
      </c>
      <c r="CR54" s="37">
        <v>54</v>
      </c>
      <c r="CS54" s="167">
        <v>6</v>
      </c>
      <c r="CT54" s="166">
        <v>8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>
        <f t="shared" ca="1" si="7"/>
        <v>0.30164038100237378</v>
      </c>
      <c r="CP55" s="40">
        <f t="shared" ca="1" si="0"/>
        <v>45</v>
      </c>
      <c r="CR55" s="37">
        <v>55</v>
      </c>
      <c r="CS55" s="167">
        <v>6</v>
      </c>
      <c r="CT55" s="166">
        <v>9</v>
      </c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5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203</v>
      </c>
      <c r="AS56" s="122" t="s">
        <v>71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41</v>
      </c>
      <c r="BE56" s="86" t="s">
        <v>45</v>
      </c>
      <c r="BF56" s="86" t="s">
        <v>73</v>
      </c>
      <c r="BG56" s="36"/>
      <c r="BH56" s="142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42" t="s">
        <v>43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39">
        <f t="shared" ca="1" si="7"/>
        <v>0.41917547926342558</v>
      </c>
      <c r="CP56" s="40">
        <f t="shared" ca="1" si="0"/>
        <v>35</v>
      </c>
      <c r="CR56" s="37">
        <v>56</v>
      </c>
      <c r="CS56" s="167">
        <v>7</v>
      </c>
      <c r="CT56" s="166">
        <v>8</v>
      </c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>
        <f t="shared" ca="1" si="7"/>
        <v>0.17756452034180792</v>
      </c>
      <c r="CP57" s="40">
        <f t="shared" ca="1" si="0"/>
        <v>54</v>
      </c>
      <c r="CR57" s="37">
        <v>57</v>
      </c>
      <c r="CS57" s="167">
        <v>7</v>
      </c>
      <c r="CT57" s="166">
        <v>9</v>
      </c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>
        <f t="shared" ca="1" si="7"/>
        <v>0.52936003120360098</v>
      </c>
      <c r="CP58" s="40">
        <f t="shared" ca="1" si="0"/>
        <v>26</v>
      </c>
      <c r="CR58" s="37">
        <v>58</v>
      </c>
      <c r="CS58" s="167">
        <v>8</v>
      </c>
      <c r="CT58" s="166">
        <v>9</v>
      </c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>
        <f t="shared" ca="1" si="7"/>
        <v>0.94272129257595638</v>
      </c>
      <c r="CP59" s="40">
        <f t="shared" ca="1" si="0"/>
        <v>6</v>
      </c>
      <c r="CR59" s="37">
        <v>59</v>
      </c>
      <c r="CS59" s="168">
        <v>6</v>
      </c>
      <c r="CT59" s="169">
        <v>7</v>
      </c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>
        <f t="shared" ca="1" si="7"/>
        <v>0.16211828506385084</v>
      </c>
      <c r="CP60" s="40">
        <f t="shared" ca="1" si="0"/>
        <v>57</v>
      </c>
      <c r="CR60" s="37">
        <v>60</v>
      </c>
      <c r="CS60" s="168">
        <v>6</v>
      </c>
      <c r="CT60" s="169">
        <v>8</v>
      </c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>
        <f t="shared" ca="1" si="7"/>
        <v>0.64636279816137354</v>
      </c>
      <c r="CP61" s="40">
        <f t="shared" ca="1" si="0"/>
        <v>20</v>
      </c>
      <c r="CR61" s="37">
        <v>61</v>
      </c>
      <c r="CS61" s="168">
        <v>6</v>
      </c>
      <c r="CT61" s="169">
        <v>9</v>
      </c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>
        <f t="shared" ca="1" si="7"/>
        <v>0.5894424817216567</v>
      </c>
      <c r="CP62" s="40">
        <f t="shared" ca="1" si="0"/>
        <v>23</v>
      </c>
      <c r="CR62" s="37">
        <v>62</v>
      </c>
      <c r="CS62" s="168">
        <v>7</v>
      </c>
      <c r="CT62" s="169">
        <v>8</v>
      </c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>
        <f t="shared" ca="1" si="7"/>
        <v>0.20345825728790323</v>
      </c>
      <c r="CP63" s="40">
        <f t="shared" ca="1" si="0"/>
        <v>51</v>
      </c>
      <c r="CR63" s="37">
        <v>63</v>
      </c>
      <c r="CS63" s="168">
        <v>7</v>
      </c>
      <c r="CT63" s="169">
        <v>9</v>
      </c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>
        <f t="shared" ca="1" si="7"/>
        <v>0.37020598844440689</v>
      </c>
      <c r="CP64" s="40">
        <f t="shared" ca="1" si="0"/>
        <v>40</v>
      </c>
      <c r="CR64" s="37">
        <v>64</v>
      </c>
      <c r="CS64" s="168">
        <v>8</v>
      </c>
      <c r="CT64" s="169">
        <v>9</v>
      </c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PtgmbO8fFdvEdk1tficLLqkwiITWyituii+pVosoI6CaiM/VFv0RvsR8LBEg8iq0lTiE9TYMhNYo9XZtuH3jLg==" saltValue="Lbw14GypwBEm4FU85uFBb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5"/>
  <conditionalFormatting sqref="E36">
    <cfRule type="expression" dxfId="795" priority="129">
      <formula>AND(D36=0,E36=0)</formula>
    </cfRule>
  </conditionalFormatting>
  <conditionalFormatting sqref="D36">
    <cfRule type="cellIs" dxfId="794" priority="128" operator="equal">
      <formula>0</formula>
    </cfRule>
  </conditionalFormatting>
  <conditionalFormatting sqref="D14">
    <cfRule type="cellIs" dxfId="793" priority="126" operator="equal">
      <formula>0</formula>
    </cfRule>
  </conditionalFormatting>
  <conditionalFormatting sqref="P8">
    <cfRule type="cellIs" dxfId="792" priority="124" operator="equal">
      <formula>0</formula>
    </cfRule>
  </conditionalFormatting>
  <conditionalFormatting sqref="P14">
    <cfRule type="cellIs" dxfId="791" priority="122" operator="equal">
      <formula>0</formula>
    </cfRule>
  </conditionalFormatting>
  <conditionalFormatting sqref="J20">
    <cfRule type="cellIs" dxfId="790" priority="120" operator="equal">
      <formula>0</formula>
    </cfRule>
  </conditionalFormatting>
  <conditionalFormatting sqref="D26">
    <cfRule type="cellIs" dxfId="789" priority="118" operator="equal">
      <formula>0</formula>
    </cfRule>
  </conditionalFormatting>
  <conditionalFormatting sqref="P26">
    <cfRule type="cellIs" dxfId="788" priority="116" operator="equal">
      <formula>0</formula>
    </cfRule>
  </conditionalFormatting>
  <conditionalFormatting sqref="J36">
    <cfRule type="cellIs" dxfId="787" priority="114" operator="equal">
      <formula>0</formula>
    </cfRule>
  </conditionalFormatting>
  <conditionalFormatting sqref="P36">
    <cfRule type="cellIs" dxfId="786" priority="112" operator="equal">
      <formula>0</formula>
    </cfRule>
  </conditionalFormatting>
  <conditionalFormatting sqref="P42">
    <cfRule type="cellIs" dxfId="785" priority="110" operator="equal">
      <formula>0</formula>
    </cfRule>
  </conditionalFormatting>
  <conditionalFormatting sqref="J42">
    <cfRule type="cellIs" dxfId="784" priority="108" operator="equal">
      <formula>0</formula>
    </cfRule>
  </conditionalFormatting>
  <conditionalFormatting sqref="D42">
    <cfRule type="cellIs" dxfId="783" priority="106" operator="equal">
      <formula>0</formula>
    </cfRule>
  </conditionalFormatting>
  <conditionalFormatting sqref="D48">
    <cfRule type="cellIs" dxfId="782" priority="104" operator="equal">
      <formula>0</formula>
    </cfRule>
  </conditionalFormatting>
  <conditionalFormatting sqref="J48">
    <cfRule type="cellIs" dxfId="781" priority="102" operator="equal">
      <formula>0</formula>
    </cfRule>
  </conditionalFormatting>
  <conditionalFormatting sqref="P48">
    <cfRule type="cellIs" dxfId="780" priority="100" operator="equal">
      <formula>0</formula>
    </cfRule>
  </conditionalFormatting>
  <conditionalFormatting sqref="P54">
    <cfRule type="cellIs" dxfId="779" priority="98" operator="equal">
      <formula>0</formula>
    </cfRule>
  </conditionalFormatting>
  <conditionalFormatting sqref="J54">
    <cfRule type="cellIs" dxfId="778" priority="96" operator="equal">
      <formula>0</formula>
    </cfRule>
  </conditionalFormatting>
  <conditionalFormatting sqref="C7">
    <cfRule type="cellIs" dxfId="777" priority="130" operator="equal">
      <formula>0</formula>
    </cfRule>
  </conditionalFormatting>
  <conditionalFormatting sqref="P20">
    <cfRule type="cellIs" dxfId="776" priority="119" operator="equal">
      <formula>0</formula>
    </cfRule>
  </conditionalFormatting>
  <conditionalFormatting sqref="J8">
    <cfRule type="cellIs" dxfId="775" priority="125" operator="equal">
      <formula>0</formula>
    </cfRule>
  </conditionalFormatting>
  <conditionalFormatting sqref="J14">
    <cfRule type="cellIs" dxfId="774" priority="123" operator="equal">
      <formula>0</formula>
    </cfRule>
  </conditionalFormatting>
  <conditionalFormatting sqref="D8">
    <cfRule type="cellIs" dxfId="773" priority="127" operator="equal">
      <formula>0</formula>
    </cfRule>
  </conditionalFormatting>
  <conditionalFormatting sqref="D20">
    <cfRule type="cellIs" dxfId="772" priority="121" operator="equal">
      <formula>0</formula>
    </cfRule>
  </conditionalFormatting>
  <conditionalFormatting sqref="J26">
    <cfRule type="cellIs" dxfId="771" priority="117" operator="equal">
      <formula>0</formula>
    </cfRule>
  </conditionalFormatting>
  <conditionalFormatting sqref="K36">
    <cfRule type="expression" dxfId="770" priority="115">
      <formula>AND(J36=0,K36=0)</formula>
    </cfRule>
  </conditionalFormatting>
  <conditionalFormatting sqref="Q36">
    <cfRule type="expression" dxfId="769" priority="113">
      <formula>AND(P36=0,Q36=0)</formula>
    </cfRule>
  </conditionalFormatting>
  <conditionalFormatting sqref="Q42">
    <cfRule type="expression" dxfId="768" priority="111">
      <formula>AND(P42=0,Q42=0)</formula>
    </cfRule>
  </conditionalFormatting>
  <conditionalFormatting sqref="K42">
    <cfRule type="expression" dxfId="767" priority="109">
      <formula>AND(J42=0,K42=0)</formula>
    </cfRule>
  </conditionalFormatting>
  <conditionalFormatting sqref="E42">
    <cfRule type="expression" dxfId="766" priority="107">
      <formula>AND(D42=0,E42=0)</formula>
    </cfRule>
  </conditionalFormatting>
  <conditionalFormatting sqref="E48">
    <cfRule type="expression" dxfId="765" priority="105">
      <formula>AND(D48=0,E48=0)</formula>
    </cfRule>
  </conditionalFormatting>
  <conditionalFormatting sqref="K48">
    <cfRule type="expression" dxfId="764" priority="103">
      <formula>AND(J48=0,K48=0)</formula>
    </cfRule>
  </conditionalFormatting>
  <conditionalFormatting sqref="Q48">
    <cfRule type="expression" dxfId="763" priority="101">
      <formula>AND(P48=0,Q48=0)</formula>
    </cfRule>
  </conditionalFormatting>
  <conditionalFormatting sqref="Q54">
    <cfRule type="expression" dxfId="762" priority="99">
      <formula>AND(P54=0,Q54=0)</formula>
    </cfRule>
  </conditionalFormatting>
  <conditionalFormatting sqref="K54">
    <cfRule type="expression" dxfId="761" priority="97">
      <formula>AND(J54=0,K54=0)</formula>
    </cfRule>
  </conditionalFormatting>
  <conditionalFormatting sqref="E54">
    <cfRule type="expression" dxfId="760" priority="95">
      <formula>AND(D54=0,E54=0)</formula>
    </cfRule>
  </conditionalFormatting>
  <conditionalFormatting sqref="D54">
    <cfRule type="cellIs" dxfId="759" priority="94" operator="equal">
      <formula>0</formula>
    </cfRule>
  </conditionalFormatting>
  <conditionalFormatting sqref="AC44:AC54">
    <cfRule type="containsText" dxfId="758" priority="93" operator="containsText" text="okok">
      <formula>NOT(ISERROR(SEARCH("okok",AC44)))</formula>
    </cfRule>
  </conditionalFormatting>
  <conditionalFormatting sqref="AM2:AM13">
    <cfRule type="cellIs" dxfId="757" priority="92" operator="lessThan">
      <formula>1</formula>
    </cfRule>
  </conditionalFormatting>
  <conditionalFormatting sqref="BC2:BC13">
    <cfRule type="cellIs" dxfId="756" priority="91" operator="lessThan">
      <formula>1</formula>
    </cfRule>
  </conditionalFormatting>
  <conditionalFormatting sqref="Z2:Z13">
    <cfRule type="expression" dxfId="755" priority="90">
      <formula>$Z2&lt;&gt;$AP2</formula>
    </cfRule>
  </conditionalFormatting>
  <conditionalFormatting sqref="AD2:AD13">
    <cfRule type="expression" dxfId="754" priority="89">
      <formula>$AD2&lt;&gt;$AT2</formula>
    </cfRule>
  </conditionalFormatting>
  <conditionalFormatting sqref="D7">
    <cfRule type="expression" dxfId="753" priority="88">
      <formula>AND(C7=0,D7=0)</formula>
    </cfRule>
  </conditionalFormatting>
  <conditionalFormatting sqref="I25">
    <cfRule type="cellIs" dxfId="752" priority="69" operator="equal">
      <formula>0</formula>
    </cfRule>
  </conditionalFormatting>
  <conditionalFormatting sqref="J25">
    <cfRule type="expression" dxfId="751" priority="68">
      <formula>AND(I25=0,J25=0)</formula>
    </cfRule>
  </conditionalFormatting>
  <conditionalFormatting sqref="C34">
    <cfRule type="cellIs" dxfId="750" priority="65" operator="equal">
      <formula>0</formula>
    </cfRule>
  </conditionalFormatting>
  <conditionalFormatting sqref="D34">
    <cfRule type="expression" dxfId="749" priority="64">
      <formula>AND(C34=0,D34=0)</formula>
    </cfRule>
  </conditionalFormatting>
  <conditionalFormatting sqref="O40">
    <cfRule type="cellIs" dxfId="748" priority="55" operator="equal">
      <formula>0</formula>
    </cfRule>
  </conditionalFormatting>
  <conditionalFormatting sqref="P40">
    <cfRule type="expression" dxfId="747" priority="54">
      <formula>AND(O40=0,P40=0)</formula>
    </cfRule>
  </conditionalFormatting>
  <conditionalFormatting sqref="C40">
    <cfRule type="cellIs" dxfId="746" priority="59" operator="equal">
      <formula>0</formula>
    </cfRule>
  </conditionalFormatting>
  <conditionalFormatting sqref="D40">
    <cfRule type="expression" dxfId="745" priority="58">
      <formula>AND(C40=0,D40=0)</formula>
    </cfRule>
  </conditionalFormatting>
  <conditionalFormatting sqref="C46">
    <cfRule type="cellIs" dxfId="744" priority="53" operator="equal">
      <formula>0</formula>
    </cfRule>
  </conditionalFormatting>
  <conditionalFormatting sqref="D46">
    <cfRule type="expression" dxfId="743" priority="52">
      <formula>AND(C46=0,D46=0)</formula>
    </cfRule>
  </conditionalFormatting>
  <conditionalFormatting sqref="I40">
    <cfRule type="cellIs" dxfId="742" priority="57" operator="equal">
      <formula>0</formula>
    </cfRule>
  </conditionalFormatting>
  <conditionalFormatting sqref="J40">
    <cfRule type="expression" dxfId="741" priority="56">
      <formula>AND(I40=0,J40=0)</formula>
    </cfRule>
  </conditionalFormatting>
  <conditionalFormatting sqref="I46">
    <cfRule type="cellIs" dxfId="740" priority="51" operator="equal">
      <formula>0</formula>
    </cfRule>
  </conditionalFormatting>
  <conditionalFormatting sqref="J46">
    <cfRule type="expression" dxfId="739" priority="50">
      <formula>AND(I46=0,J46=0)</formula>
    </cfRule>
  </conditionalFormatting>
  <conditionalFormatting sqref="I7">
    <cfRule type="cellIs" dxfId="738" priority="87" operator="equal">
      <formula>0</formula>
    </cfRule>
  </conditionalFormatting>
  <conditionalFormatting sqref="J7">
    <cfRule type="expression" dxfId="737" priority="86">
      <formula>AND(I7=0,J7=0)</formula>
    </cfRule>
  </conditionalFormatting>
  <conditionalFormatting sqref="O7">
    <cfRule type="cellIs" dxfId="736" priority="85" operator="equal">
      <formula>0</formula>
    </cfRule>
  </conditionalFormatting>
  <conditionalFormatting sqref="P7">
    <cfRule type="expression" dxfId="735" priority="84">
      <formula>AND(O7=0,P7=0)</formula>
    </cfRule>
  </conditionalFormatting>
  <conditionalFormatting sqref="I34">
    <cfRule type="cellIs" dxfId="734" priority="63" operator="equal">
      <formula>0</formula>
    </cfRule>
  </conditionalFormatting>
  <conditionalFormatting sqref="J34">
    <cfRule type="expression" dxfId="733" priority="62">
      <formula>AND(I34=0,J34=0)</formula>
    </cfRule>
  </conditionalFormatting>
  <conditionalFormatting sqref="O34">
    <cfRule type="cellIs" dxfId="732" priority="61" operator="equal">
      <formula>0</formula>
    </cfRule>
  </conditionalFormatting>
  <conditionalFormatting sqref="P34">
    <cfRule type="expression" dxfId="731" priority="60">
      <formula>AND(O34=0,P34=0)</formula>
    </cfRule>
  </conditionalFormatting>
  <conditionalFormatting sqref="O25">
    <cfRule type="cellIs" dxfId="730" priority="67" operator="equal">
      <formula>0</formula>
    </cfRule>
  </conditionalFormatting>
  <conditionalFormatting sqref="P25">
    <cfRule type="expression" dxfId="729" priority="66">
      <formula>AND(O25=0,P25=0)</formula>
    </cfRule>
  </conditionalFormatting>
  <conditionalFormatting sqref="I19">
    <cfRule type="cellIs" dxfId="728" priority="75" operator="equal">
      <formula>0</formula>
    </cfRule>
  </conditionalFormatting>
  <conditionalFormatting sqref="J19">
    <cfRule type="expression" dxfId="727" priority="74">
      <formula>AND(I19=0,J19=0)</formula>
    </cfRule>
  </conditionalFormatting>
  <conditionalFormatting sqref="O19">
    <cfRule type="cellIs" dxfId="726" priority="73" operator="equal">
      <formula>0</formula>
    </cfRule>
  </conditionalFormatting>
  <conditionalFormatting sqref="P19">
    <cfRule type="expression" dxfId="725" priority="72">
      <formula>AND(O19=0,P19=0)</formula>
    </cfRule>
  </conditionalFormatting>
  <conditionalFormatting sqref="C25">
    <cfRule type="cellIs" dxfId="724" priority="71" operator="equal">
      <formula>0</formula>
    </cfRule>
  </conditionalFormatting>
  <conditionalFormatting sqref="D25">
    <cfRule type="expression" dxfId="723" priority="70">
      <formula>AND(C25=0,D25=0)</formula>
    </cfRule>
  </conditionalFormatting>
  <conditionalFormatting sqref="C13">
    <cfRule type="cellIs" dxfId="722" priority="83" operator="equal">
      <formula>0</formula>
    </cfRule>
  </conditionalFormatting>
  <conditionalFormatting sqref="D13">
    <cfRule type="expression" dxfId="721" priority="82">
      <formula>AND(C13=0,D13=0)</formula>
    </cfRule>
  </conditionalFormatting>
  <conditionalFormatting sqref="I13">
    <cfRule type="cellIs" dxfId="720" priority="81" operator="equal">
      <formula>0</formula>
    </cfRule>
  </conditionalFormatting>
  <conditionalFormatting sqref="J13">
    <cfRule type="expression" dxfId="719" priority="80">
      <formula>AND(I13=0,J13=0)</formula>
    </cfRule>
  </conditionalFormatting>
  <conditionalFormatting sqref="O13">
    <cfRule type="cellIs" dxfId="718" priority="79" operator="equal">
      <formula>0</formula>
    </cfRule>
  </conditionalFormatting>
  <conditionalFormatting sqref="P13">
    <cfRule type="expression" dxfId="717" priority="78">
      <formula>AND(O13=0,P13=0)</formula>
    </cfRule>
  </conditionalFormatting>
  <conditionalFormatting sqref="C19">
    <cfRule type="cellIs" dxfId="716" priority="77" operator="equal">
      <formula>0</formula>
    </cfRule>
  </conditionalFormatting>
  <conditionalFormatting sqref="D19">
    <cfRule type="expression" dxfId="715" priority="76">
      <formula>AND(C19=0,D19=0)</formula>
    </cfRule>
  </conditionalFormatting>
  <conditionalFormatting sqref="O46">
    <cfRule type="cellIs" dxfId="714" priority="49" operator="equal">
      <formula>0</formula>
    </cfRule>
  </conditionalFormatting>
  <conditionalFormatting sqref="P46">
    <cfRule type="expression" dxfId="713" priority="48">
      <formula>AND(O46=0,P46=0)</formula>
    </cfRule>
  </conditionalFormatting>
  <conditionalFormatting sqref="C52">
    <cfRule type="cellIs" dxfId="712" priority="47" operator="equal">
      <formula>0</formula>
    </cfRule>
  </conditionalFormatting>
  <conditionalFormatting sqref="D52">
    <cfRule type="expression" dxfId="711" priority="46">
      <formula>AND(C52=0,D52=0)</formula>
    </cfRule>
  </conditionalFormatting>
  <conditionalFormatting sqref="I52">
    <cfRule type="cellIs" dxfId="710" priority="45" operator="equal">
      <formula>0</formula>
    </cfRule>
  </conditionalFormatting>
  <conditionalFormatting sqref="J52">
    <cfRule type="expression" dxfId="709" priority="44">
      <formula>AND(I52=0,J52=0)</formula>
    </cfRule>
  </conditionalFormatting>
  <conditionalFormatting sqref="O52">
    <cfRule type="cellIs" dxfId="708" priority="43" operator="equal">
      <formula>0</formula>
    </cfRule>
  </conditionalFormatting>
  <conditionalFormatting sqref="P52">
    <cfRule type="expression" dxfId="707" priority="42">
      <formula>AND(O52=0,P52=0)</formula>
    </cfRule>
  </conditionalFormatting>
  <conditionalFormatting sqref="BO43:BO54">
    <cfRule type="containsText" dxfId="706" priority="41" operator="containsText" text="ok">
      <formula>NOT(ISERROR(SEARCH("ok",BO43)))</formula>
    </cfRule>
  </conditionalFormatting>
  <conditionalFormatting sqref="BP44:BP55">
    <cfRule type="containsText" dxfId="705" priority="40" operator="containsText" text="ok">
      <formula>NOT(ISERROR(SEARCH("ok",BP44)))</formula>
    </cfRule>
  </conditionalFormatting>
  <conditionalFormatting sqref="AS34">
    <cfRule type="expression" dxfId="704" priority="38">
      <formula>AND(AR34=0,AS34=0)</formula>
    </cfRule>
  </conditionalFormatting>
  <conditionalFormatting sqref="AR34">
    <cfRule type="cellIs" dxfId="703" priority="39" operator="equal">
      <formula>0</formula>
    </cfRule>
  </conditionalFormatting>
  <conditionalFormatting sqref="C35">
    <cfRule type="cellIs" dxfId="702" priority="37" operator="equal">
      <formula>0</formula>
    </cfRule>
  </conditionalFormatting>
  <conditionalFormatting sqref="D35">
    <cfRule type="expression" dxfId="701" priority="36">
      <formula>AND(C35=0,D35=0)</formula>
    </cfRule>
  </conditionalFormatting>
  <conditionalFormatting sqref="I35">
    <cfRule type="cellIs" dxfId="700" priority="35" operator="equal">
      <formula>0</formula>
    </cfRule>
  </conditionalFormatting>
  <conditionalFormatting sqref="J35">
    <cfRule type="expression" dxfId="699" priority="34">
      <formula>AND(I35=0,J35=0)</formula>
    </cfRule>
  </conditionalFormatting>
  <conditionalFormatting sqref="O35">
    <cfRule type="cellIs" dxfId="698" priority="33" operator="equal">
      <formula>0</formula>
    </cfRule>
  </conditionalFormatting>
  <conditionalFormatting sqref="P35">
    <cfRule type="expression" dxfId="697" priority="32">
      <formula>AND(O35=0,P35=0)</formula>
    </cfRule>
  </conditionalFormatting>
  <conditionalFormatting sqref="C41">
    <cfRule type="cellIs" dxfId="696" priority="31" operator="equal">
      <formula>0</formula>
    </cfRule>
  </conditionalFormatting>
  <conditionalFormatting sqref="D41">
    <cfRule type="expression" dxfId="695" priority="30">
      <formula>AND(C41=0,D41=0)</formula>
    </cfRule>
  </conditionalFormatting>
  <conditionalFormatting sqref="I41">
    <cfRule type="cellIs" dxfId="694" priority="29" operator="equal">
      <formula>0</formula>
    </cfRule>
  </conditionalFormatting>
  <conditionalFormatting sqref="J41">
    <cfRule type="expression" dxfId="693" priority="28">
      <formula>AND(I41=0,J41=0)</formula>
    </cfRule>
  </conditionalFormatting>
  <conditionalFormatting sqref="O41">
    <cfRule type="cellIs" dxfId="692" priority="27" operator="equal">
      <formula>0</formula>
    </cfRule>
  </conditionalFormatting>
  <conditionalFormatting sqref="P41">
    <cfRule type="expression" dxfId="691" priority="26">
      <formula>AND(O41=0,P41=0)</formula>
    </cfRule>
  </conditionalFormatting>
  <conditionalFormatting sqref="C47">
    <cfRule type="cellIs" dxfId="690" priority="25" operator="equal">
      <formula>0</formula>
    </cfRule>
  </conditionalFormatting>
  <conditionalFormatting sqref="D47">
    <cfRule type="expression" dxfId="689" priority="24">
      <formula>AND(C47=0,D47=0)</formula>
    </cfRule>
  </conditionalFormatting>
  <conditionalFormatting sqref="I47">
    <cfRule type="cellIs" dxfId="688" priority="23" operator="equal">
      <formula>0</formula>
    </cfRule>
  </conditionalFormatting>
  <conditionalFormatting sqref="J47">
    <cfRule type="expression" dxfId="687" priority="22">
      <formula>AND(I47=0,J47=0)</formula>
    </cfRule>
  </conditionalFormatting>
  <conditionalFormatting sqref="O47">
    <cfRule type="cellIs" dxfId="686" priority="21" operator="equal">
      <formula>0</formula>
    </cfRule>
  </conditionalFormatting>
  <conditionalFormatting sqref="P47">
    <cfRule type="expression" dxfId="685" priority="20">
      <formula>AND(O47=0,P47=0)</formula>
    </cfRule>
  </conditionalFormatting>
  <conditionalFormatting sqref="C53">
    <cfRule type="cellIs" dxfId="684" priority="19" operator="equal">
      <formula>0</formula>
    </cfRule>
  </conditionalFormatting>
  <conditionalFormatting sqref="D53">
    <cfRule type="expression" dxfId="683" priority="18">
      <formula>AND(C53=0,D53=0)</formula>
    </cfRule>
  </conditionalFormatting>
  <conditionalFormatting sqref="I53">
    <cfRule type="cellIs" dxfId="682" priority="17" operator="equal">
      <formula>0</formula>
    </cfRule>
  </conditionalFormatting>
  <conditionalFormatting sqref="J53">
    <cfRule type="expression" dxfId="681" priority="16">
      <formula>AND(I53=0,J53=0)</formula>
    </cfRule>
  </conditionalFormatting>
  <conditionalFormatting sqref="O53">
    <cfRule type="cellIs" dxfId="680" priority="15" operator="equal">
      <formula>0</formula>
    </cfRule>
  </conditionalFormatting>
  <conditionalFormatting sqref="P53">
    <cfRule type="expression" dxfId="679" priority="14">
      <formula>AND(O53=0,P53=0)</formula>
    </cfRule>
  </conditionalFormatting>
  <conditionalFormatting sqref="AR35">
    <cfRule type="cellIs" dxfId="678" priority="13" operator="equal">
      <formula>0</formula>
    </cfRule>
  </conditionalFormatting>
  <conditionalFormatting sqref="AS35">
    <cfRule type="expression" dxfId="677" priority="12">
      <formula>AND(AR35=0,AS35=0)</formula>
    </cfRule>
  </conditionalFormatting>
  <conditionalFormatting sqref="BI43:BI54">
    <cfRule type="containsText" dxfId="676" priority="11" operator="containsText" text="ok">
      <formula>NOT(ISERROR(SEARCH("ok",BI43)))</formula>
    </cfRule>
  </conditionalFormatting>
  <conditionalFormatting sqref="AI43:AL54">
    <cfRule type="containsText" dxfId="675" priority="10" operator="containsText" text="ok">
      <formula>NOT(ISERROR(SEARCH("ok",AI43)))</formula>
    </cfRule>
  </conditionalFormatting>
  <conditionalFormatting sqref="AG43:AG54">
    <cfRule type="containsText" dxfId="674" priority="9" operator="containsText" text="ok">
      <formula>NOT(ISERROR(SEARCH("ok",AG43)))</formula>
    </cfRule>
  </conditionalFormatting>
  <conditionalFormatting sqref="BB44:BB54">
    <cfRule type="containsText" dxfId="673" priority="8" operator="containsText" text="ok">
      <formula>NOT(ISERROR(SEARCH("ok",BB44)))</formula>
    </cfRule>
  </conditionalFormatting>
  <conditionalFormatting sqref="AZ43:AZ54">
    <cfRule type="containsText" dxfId="672" priority="7" operator="containsText" text="ok">
      <formula>NOT(ISERROR(SEARCH("ok",AZ43)))</formula>
    </cfRule>
  </conditionalFormatting>
  <conditionalFormatting sqref="BA43:BA54">
    <cfRule type="containsText" dxfId="671" priority="6" operator="containsText" text="ok">
      <formula>NOT(ISERROR(SEARCH("ok",BA43)))</formula>
    </cfRule>
  </conditionalFormatting>
  <conditionalFormatting sqref="BD43:BF54">
    <cfRule type="containsText" dxfId="670" priority="5" operator="containsText" text="ok">
      <formula>NOT(ISERROR(SEARCH("ok",BD43)))</formula>
    </cfRule>
  </conditionalFormatting>
  <conditionalFormatting sqref="AV43:AV54">
    <cfRule type="containsText" dxfId="669" priority="4" operator="containsText" text="ok">
      <formula>NOT(ISERROR(SEARCH("ok",AV43)))</formula>
    </cfRule>
  </conditionalFormatting>
  <conditionalFormatting sqref="AQ43:AS54">
    <cfRule type="containsText" dxfId="668" priority="3" operator="containsText" text="ok">
      <formula>NOT(ISERROR(SEARCH("ok",AQ43)))</formula>
    </cfRule>
  </conditionalFormatting>
  <conditionalFormatting sqref="BH43:BH54">
    <cfRule type="containsText" dxfId="667" priority="2" operator="containsText" text="ok">
      <formula>NOT(ISERROR(SEARCH("ok",BH43)))</formula>
    </cfRule>
  </conditionalFormatting>
  <conditionalFormatting sqref="AF2:AF13">
    <cfRule type="expression" dxfId="666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opLeftCell="A13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3" t="s">
        <v>204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4">
        <v>1</v>
      </c>
      <c r="R1" s="164"/>
      <c r="S1" s="156"/>
      <c r="T1" s="156"/>
      <c r="U1" s="156"/>
      <c r="V1" s="156"/>
      <c r="W1" s="156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9.2063547313411709E-2</v>
      </c>
      <c r="BZ1" s="40">
        <f ca="1">RANK(BY1,$BY$1:$BY$100,)</f>
        <v>42</v>
      </c>
      <c r="CA1" s="17"/>
      <c r="CB1" s="37">
        <v>1</v>
      </c>
      <c r="CC1" s="37">
        <v>1</v>
      </c>
      <c r="CD1" s="37">
        <v>1</v>
      </c>
      <c r="CF1" s="38" t="s">
        <v>23</v>
      </c>
      <c r="CG1" s="170">
        <f ca="1">RAND()</f>
        <v>0.12521592848030072</v>
      </c>
      <c r="CH1" s="171">
        <f ca="1">RANK(CG1,$CG$1:$CG$9,)</f>
        <v>9</v>
      </c>
      <c r="CI1" s="172"/>
      <c r="CJ1" s="166">
        <v>1</v>
      </c>
      <c r="CK1" s="166">
        <v>0</v>
      </c>
      <c r="CL1" s="166">
        <v>1</v>
      </c>
      <c r="CN1" s="38" t="s">
        <v>24</v>
      </c>
      <c r="CO1" s="39">
        <f ca="1">RAND()</f>
        <v>0.18463677510910192</v>
      </c>
      <c r="CP1" s="40">
        <f t="shared" ref="CP1:CP43" ca="1" si="0">RANK(CO1,$CO$1:$CO$100,)</f>
        <v>34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60" t="s">
        <v>0</v>
      </c>
      <c r="C2" s="161"/>
      <c r="D2" s="161"/>
      <c r="E2" s="162"/>
      <c r="F2" s="160" t="s">
        <v>1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2"/>
      <c r="R2" s="2"/>
      <c r="X2" s="37"/>
      <c r="Y2" s="56" t="s">
        <v>205</v>
      </c>
      <c r="Z2" s="41">
        <f ca="1">IF(AND(BC2&lt;0,AP2&lt;9),AP2+1,AP2)</f>
        <v>9</v>
      </c>
      <c r="AA2" s="41">
        <f ca="1">AQ2</f>
        <v>0</v>
      </c>
      <c r="AB2" s="41">
        <f ca="1">AR2</f>
        <v>5</v>
      </c>
      <c r="AC2" s="37"/>
      <c r="AD2" s="41">
        <f ca="1">IF(AND(BC2&lt;0,AP2=9),AT2-1,AT2)</f>
        <v>6</v>
      </c>
      <c r="AE2" s="41">
        <f ca="1">AU2</f>
        <v>9</v>
      </c>
      <c r="AF2" s="41">
        <f ca="1">IF(BA2=0,RANDBETWEEN(1,9),AV2)</f>
        <v>6</v>
      </c>
      <c r="AG2" s="37"/>
      <c r="AH2" s="56" t="s">
        <v>106</v>
      </c>
      <c r="AI2" s="41">
        <f ca="1">Z2*100+AA2*10+AB2</f>
        <v>905</v>
      </c>
      <c r="AJ2" s="61" t="s">
        <v>20</v>
      </c>
      <c r="AK2" s="41">
        <f ca="1">AD2*100+AE2*10+AF2</f>
        <v>696</v>
      </c>
      <c r="AL2" s="61" t="s">
        <v>206</v>
      </c>
      <c r="AM2" s="41">
        <f t="shared" ref="AM2:AM13" ca="1" si="1">AI2-AK2</f>
        <v>209</v>
      </c>
      <c r="AN2" s="37"/>
      <c r="AO2" s="56" t="s">
        <v>17</v>
      </c>
      <c r="AP2" s="83">
        <f ca="1">VLOOKUP($BZ1,$CB$1:$CD$101,2,FALSE)</f>
        <v>9</v>
      </c>
      <c r="AQ2" s="173">
        <f ca="1">VLOOKUP($CH1,$CJ$1:$CL$9,2,FALSE)</f>
        <v>0</v>
      </c>
      <c r="AR2" s="83">
        <f ca="1">VLOOKUP($CP1,$CR$1:$CT$101,2,FALSE)</f>
        <v>5</v>
      </c>
      <c r="AS2" s="37"/>
      <c r="AT2" s="83">
        <f ca="1">VLOOKUP($BZ1,$CB$1:$CD$101,3,FALSE)</f>
        <v>6</v>
      </c>
      <c r="AU2" s="173">
        <f ca="1">VLOOKUP($CH1,$CJ$1:$CL$9,3,FALSE)</f>
        <v>9</v>
      </c>
      <c r="AV2" s="83">
        <f ca="1">VLOOKUP($CP1,$CR$1:$CT$101,3,FALSE)</f>
        <v>6</v>
      </c>
      <c r="AW2" s="37"/>
      <c r="AX2" s="56" t="s">
        <v>17</v>
      </c>
      <c r="AY2" s="41">
        <f ca="1">AP2*100+AQ2*10+AR2</f>
        <v>905</v>
      </c>
      <c r="AZ2" s="61" t="s">
        <v>20</v>
      </c>
      <c r="BA2" s="41">
        <f ca="1">AT2*100+AU2*10+AV2</f>
        <v>696</v>
      </c>
      <c r="BB2" s="61" t="s">
        <v>117</v>
      </c>
      <c r="BC2" s="41">
        <f t="shared" ref="BC2:BC13" ca="1" si="2">AY2-BA2</f>
        <v>209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45" ca="1" si="3">RAND()</f>
        <v>0.3729561676266242</v>
      </c>
      <c r="BZ2" s="40">
        <f t="shared" ref="BZ2:BZ45" ca="1" si="4">RANK(BY2,$BY$1:$BY$100,)</f>
        <v>27</v>
      </c>
      <c r="CA2" s="17"/>
      <c r="CB2" s="37">
        <v>2</v>
      </c>
      <c r="CC2" s="37">
        <v>2</v>
      </c>
      <c r="CD2" s="37">
        <v>1</v>
      </c>
      <c r="CG2" s="170">
        <f t="shared" ref="CG2:CG18" ca="1" si="5">RAND()</f>
        <v>0.90184267308130661</v>
      </c>
      <c r="CH2" s="171">
        <f t="shared" ref="CH2:CH9" ca="1" si="6">RANK(CG2,$CG$1:$CG$9,)</f>
        <v>1</v>
      </c>
      <c r="CI2" s="172"/>
      <c r="CJ2" s="166">
        <v>2</v>
      </c>
      <c r="CK2" s="166">
        <v>0</v>
      </c>
      <c r="CL2" s="166">
        <v>2</v>
      </c>
      <c r="CO2" s="39">
        <f t="shared" ref="CO2:CO43" ca="1" si="7">RAND()</f>
        <v>2.2759857296808406E-2</v>
      </c>
      <c r="CP2" s="40">
        <f t="shared" ca="1" si="0"/>
        <v>43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108</v>
      </c>
      <c r="Z3" s="41">
        <f t="shared" ref="Z3:Z13" ca="1" si="8">IF(AND(BC3&lt;0,AP3&lt;9),AP3+1,AP3)</f>
        <v>7</v>
      </c>
      <c r="AA3" s="41">
        <f t="shared" ref="AA3:AB13" ca="1" si="9">AQ3</f>
        <v>0</v>
      </c>
      <c r="AB3" s="41">
        <f t="shared" ca="1" si="9"/>
        <v>8</v>
      </c>
      <c r="AC3" s="37"/>
      <c r="AD3" s="41">
        <f t="shared" ref="AD3:AD13" ca="1" si="10">IF(AND(BC3&lt;0,AP3=9),AT3-1,AT3)</f>
        <v>6</v>
      </c>
      <c r="AE3" s="41">
        <f t="shared" ref="AE3:AE13" ca="1" si="11">AU3</f>
        <v>1</v>
      </c>
      <c r="AF3" s="41">
        <f t="shared" ref="AF3:AF13" ca="1" si="12">IF(BA3=0,RANDBETWEEN(1,9),AV3)</f>
        <v>9</v>
      </c>
      <c r="AG3" s="37"/>
      <c r="AH3" s="56" t="s">
        <v>3</v>
      </c>
      <c r="AI3" s="41">
        <f t="shared" ref="AI3:AI13" ca="1" si="13">Z3*100+AA3*10+AB3</f>
        <v>708</v>
      </c>
      <c r="AJ3" s="61" t="s">
        <v>207</v>
      </c>
      <c r="AK3" s="41">
        <f t="shared" ref="AK3:AK13" ca="1" si="14">AD3*100+AE3*10+AF3</f>
        <v>619</v>
      </c>
      <c r="AL3" s="61" t="s">
        <v>105</v>
      </c>
      <c r="AM3" s="41">
        <f t="shared" ca="1" si="1"/>
        <v>89</v>
      </c>
      <c r="AN3" s="37"/>
      <c r="AO3" s="56" t="s">
        <v>108</v>
      </c>
      <c r="AP3" s="83">
        <f t="shared" ref="AP3:AP13" ca="1" si="15">VLOOKUP($BZ2,$CB$1:$CD$101,2,FALSE)</f>
        <v>7</v>
      </c>
      <c r="AQ3" s="173">
        <f t="shared" ref="AQ3:AQ7" ca="1" si="16">VLOOKUP($CH2,$CJ$1:$CL$9,2,FALSE)</f>
        <v>0</v>
      </c>
      <c r="AR3" s="83">
        <f t="shared" ref="AR3:AR13" ca="1" si="17">VLOOKUP($CP2,$CR$1:$CT$101,2,FALSE)</f>
        <v>8</v>
      </c>
      <c r="AS3" s="37"/>
      <c r="AT3" s="83">
        <f t="shared" ref="AT3:AT13" ca="1" si="18">VLOOKUP($BZ2,$CB$1:$CD$101,3,FALSE)</f>
        <v>6</v>
      </c>
      <c r="AU3" s="173">
        <f t="shared" ref="AU3:AU7" ca="1" si="19">VLOOKUP($CH2,$CJ$1:$CL$9,3,FALSE)</f>
        <v>1</v>
      </c>
      <c r="AV3" s="83">
        <f t="shared" ref="AV3:AV13" ca="1" si="20">VLOOKUP($CP2,$CR$1:$CT$101,3,FALSE)</f>
        <v>9</v>
      </c>
      <c r="AW3" s="37"/>
      <c r="AX3" s="56" t="s">
        <v>3</v>
      </c>
      <c r="AY3" s="41">
        <f t="shared" ref="AY3:AY13" ca="1" si="21">AP3*100+AQ3*10+AR3</f>
        <v>708</v>
      </c>
      <c r="AZ3" s="61" t="s">
        <v>20</v>
      </c>
      <c r="BA3" s="41">
        <f t="shared" ref="BA3:BA13" ca="1" si="22">AT3*100+AU3*10+AV3</f>
        <v>619</v>
      </c>
      <c r="BB3" s="61" t="s">
        <v>206</v>
      </c>
      <c r="BC3" s="41">
        <f t="shared" ca="1" si="2"/>
        <v>89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0.55178804743050702</v>
      </c>
      <c r="BZ3" s="40">
        <f t="shared" ca="1" si="4"/>
        <v>20</v>
      </c>
      <c r="CA3" s="17"/>
      <c r="CB3" s="37">
        <v>3</v>
      </c>
      <c r="CC3" s="37">
        <v>2</v>
      </c>
      <c r="CD3" s="37">
        <v>2</v>
      </c>
      <c r="CG3" s="170">
        <f t="shared" ca="1" si="5"/>
        <v>0.61949213880963527</v>
      </c>
      <c r="CH3" s="171">
        <f t="shared" ca="1" si="6"/>
        <v>4</v>
      </c>
      <c r="CI3" s="172"/>
      <c r="CJ3" s="166">
        <v>3</v>
      </c>
      <c r="CK3" s="166">
        <v>0</v>
      </c>
      <c r="CL3" s="166">
        <v>3</v>
      </c>
      <c r="CO3" s="39">
        <f t="shared" ca="1" si="7"/>
        <v>0.86022821361833168</v>
      </c>
      <c r="CP3" s="40">
        <f t="shared" ca="1" si="0"/>
        <v>5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4</v>
      </c>
      <c r="Z4" s="41">
        <f t="shared" ca="1" si="8"/>
        <v>6</v>
      </c>
      <c r="AA4" s="41">
        <f t="shared" ca="1" si="9"/>
        <v>0</v>
      </c>
      <c r="AB4" s="41">
        <f t="shared" ca="1" si="9"/>
        <v>0</v>
      </c>
      <c r="AC4" s="37"/>
      <c r="AD4" s="41">
        <f t="shared" ca="1" si="10"/>
        <v>5</v>
      </c>
      <c r="AE4" s="41">
        <f t="shared" ca="1" si="11"/>
        <v>4</v>
      </c>
      <c r="AF4" s="41">
        <f t="shared" ca="1" si="12"/>
        <v>5</v>
      </c>
      <c r="AG4" s="37"/>
      <c r="AH4" s="56" t="s">
        <v>4</v>
      </c>
      <c r="AI4" s="41">
        <f t="shared" ca="1" si="13"/>
        <v>600</v>
      </c>
      <c r="AJ4" s="61" t="s">
        <v>20</v>
      </c>
      <c r="AK4" s="41">
        <f t="shared" ca="1" si="14"/>
        <v>545</v>
      </c>
      <c r="AL4" s="61" t="s">
        <v>105</v>
      </c>
      <c r="AM4" s="41">
        <f t="shared" ca="1" si="1"/>
        <v>55</v>
      </c>
      <c r="AN4" s="37"/>
      <c r="AO4" s="56" t="s">
        <v>4</v>
      </c>
      <c r="AP4" s="83">
        <f t="shared" ca="1" si="15"/>
        <v>6</v>
      </c>
      <c r="AQ4" s="173">
        <f t="shared" ca="1" si="16"/>
        <v>0</v>
      </c>
      <c r="AR4" s="83">
        <f t="shared" ca="1" si="17"/>
        <v>0</v>
      </c>
      <c r="AS4" s="37"/>
      <c r="AT4" s="83">
        <f t="shared" ca="1" si="18"/>
        <v>5</v>
      </c>
      <c r="AU4" s="173">
        <f t="shared" ca="1" si="19"/>
        <v>4</v>
      </c>
      <c r="AV4" s="83">
        <f t="shared" ca="1" si="20"/>
        <v>5</v>
      </c>
      <c r="AW4" s="37"/>
      <c r="AX4" s="56" t="s">
        <v>208</v>
      </c>
      <c r="AY4" s="41">
        <f t="shared" ca="1" si="21"/>
        <v>600</v>
      </c>
      <c r="AZ4" s="61" t="s">
        <v>209</v>
      </c>
      <c r="BA4" s="41">
        <f t="shared" ca="1" si="22"/>
        <v>545</v>
      </c>
      <c r="BB4" s="61" t="s">
        <v>105</v>
      </c>
      <c r="BC4" s="41">
        <f t="shared" ca="1" si="2"/>
        <v>55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4.1125187649471151E-4</v>
      </c>
      <c r="BZ4" s="40">
        <f t="shared" ca="1" si="4"/>
        <v>45</v>
      </c>
      <c r="CA4" s="17"/>
      <c r="CB4" s="37">
        <v>4</v>
      </c>
      <c r="CC4" s="37">
        <v>3</v>
      </c>
      <c r="CD4" s="37">
        <v>1</v>
      </c>
      <c r="CG4" s="170">
        <f t="shared" ca="1" si="5"/>
        <v>0.53530948676166157</v>
      </c>
      <c r="CH4" s="171">
        <f t="shared" ca="1" si="6"/>
        <v>7</v>
      </c>
      <c r="CI4" s="172"/>
      <c r="CJ4" s="166">
        <v>4</v>
      </c>
      <c r="CK4" s="166">
        <v>0</v>
      </c>
      <c r="CL4" s="166">
        <v>4</v>
      </c>
      <c r="CO4" s="39">
        <f t="shared" ca="1" si="7"/>
        <v>0.2828075600452139</v>
      </c>
      <c r="CP4" s="40">
        <f t="shared" ca="1" si="0"/>
        <v>29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17</v>
      </c>
      <c r="B5" s="7"/>
      <c r="C5" s="148"/>
      <c r="D5" s="148"/>
      <c r="E5" s="148"/>
      <c r="F5" s="8"/>
      <c r="G5" s="6" t="s">
        <v>3</v>
      </c>
      <c r="H5" s="7"/>
      <c r="I5" s="148"/>
      <c r="J5" s="148"/>
      <c r="K5" s="148"/>
      <c r="L5" s="8"/>
      <c r="M5" s="6" t="s">
        <v>4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210</v>
      </c>
      <c r="Z5" s="41">
        <f t="shared" ca="1" si="8"/>
        <v>9</v>
      </c>
      <c r="AA5" s="41">
        <f t="shared" ca="1" si="9"/>
        <v>0</v>
      </c>
      <c r="AB5" s="41">
        <f t="shared" ca="1" si="9"/>
        <v>4</v>
      </c>
      <c r="AC5" s="37"/>
      <c r="AD5" s="41">
        <f t="shared" ca="1" si="10"/>
        <v>8</v>
      </c>
      <c r="AE5" s="41">
        <f t="shared" ca="1" si="11"/>
        <v>7</v>
      </c>
      <c r="AF5" s="41">
        <f t="shared" ca="1" si="12"/>
        <v>5</v>
      </c>
      <c r="AG5" s="37"/>
      <c r="AH5" s="56" t="s">
        <v>7</v>
      </c>
      <c r="AI5" s="41">
        <f t="shared" ca="1" si="13"/>
        <v>904</v>
      </c>
      <c r="AJ5" s="61" t="s">
        <v>207</v>
      </c>
      <c r="AK5" s="41">
        <f t="shared" ca="1" si="14"/>
        <v>875</v>
      </c>
      <c r="AL5" s="61" t="s">
        <v>117</v>
      </c>
      <c r="AM5" s="41">
        <f t="shared" ca="1" si="1"/>
        <v>29</v>
      </c>
      <c r="AN5" s="37"/>
      <c r="AO5" s="56" t="s">
        <v>211</v>
      </c>
      <c r="AP5" s="83">
        <f t="shared" ca="1" si="15"/>
        <v>9</v>
      </c>
      <c r="AQ5" s="173">
        <f t="shared" ca="1" si="16"/>
        <v>0</v>
      </c>
      <c r="AR5" s="83">
        <f t="shared" ca="1" si="17"/>
        <v>4</v>
      </c>
      <c r="AS5" s="37"/>
      <c r="AT5" s="83">
        <f t="shared" ca="1" si="18"/>
        <v>9</v>
      </c>
      <c r="AU5" s="173">
        <f t="shared" ca="1" si="19"/>
        <v>7</v>
      </c>
      <c r="AV5" s="83">
        <f t="shared" ca="1" si="20"/>
        <v>5</v>
      </c>
      <c r="AW5" s="37"/>
      <c r="AX5" s="56" t="s">
        <v>7</v>
      </c>
      <c r="AY5" s="41">
        <f t="shared" ca="1" si="21"/>
        <v>904</v>
      </c>
      <c r="AZ5" s="61" t="s">
        <v>20</v>
      </c>
      <c r="BA5" s="41">
        <f t="shared" ca="1" si="22"/>
        <v>975</v>
      </c>
      <c r="BB5" s="61" t="s">
        <v>117</v>
      </c>
      <c r="BC5" s="41">
        <f t="shared" ca="1" si="2"/>
        <v>-71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0.78567885447757524</v>
      </c>
      <c r="BZ5" s="40">
        <f t="shared" ca="1" si="4"/>
        <v>10</v>
      </c>
      <c r="CA5" s="17"/>
      <c r="CB5" s="37">
        <v>5</v>
      </c>
      <c r="CC5" s="37">
        <v>3</v>
      </c>
      <c r="CD5" s="37">
        <v>2</v>
      </c>
      <c r="CG5" s="170">
        <f t="shared" ca="1" si="5"/>
        <v>0.42260953294703241</v>
      </c>
      <c r="CH5" s="171">
        <f t="shared" ca="1" si="6"/>
        <v>8</v>
      </c>
      <c r="CI5" s="172"/>
      <c r="CJ5" s="166">
        <v>5</v>
      </c>
      <c r="CK5" s="166">
        <v>0</v>
      </c>
      <c r="CL5" s="166">
        <v>5</v>
      </c>
      <c r="CO5" s="39">
        <f t="shared" ca="1" si="7"/>
        <v>0.21009042447666815</v>
      </c>
      <c r="CP5" s="40">
        <f t="shared" ca="1" si="0"/>
        <v>32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51"/>
      <c r="C6" s="154">
        <f ca="1">Z2</f>
        <v>9</v>
      </c>
      <c r="D6" s="154">
        <f ca="1">AA2</f>
        <v>0</v>
      </c>
      <c r="E6" s="154">
        <f ca="1">AB2</f>
        <v>5</v>
      </c>
      <c r="F6" s="8"/>
      <c r="G6" s="9"/>
      <c r="H6" s="151"/>
      <c r="I6" s="154">
        <f ca="1">Z3</f>
        <v>7</v>
      </c>
      <c r="J6" s="154">
        <f ca="1">AA3</f>
        <v>0</v>
      </c>
      <c r="K6" s="154">
        <f ca="1">AB3</f>
        <v>8</v>
      </c>
      <c r="L6" s="8"/>
      <c r="M6" s="9"/>
      <c r="N6" s="151"/>
      <c r="O6" s="154">
        <f ca="1">Z4</f>
        <v>6</v>
      </c>
      <c r="P6" s="154">
        <f ca="1">AA4</f>
        <v>0</v>
      </c>
      <c r="Q6" s="154">
        <f ca="1">AB4</f>
        <v>0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5</v>
      </c>
      <c r="AA6" s="41">
        <f t="shared" ca="1" si="9"/>
        <v>0</v>
      </c>
      <c r="AB6" s="41">
        <f t="shared" ca="1" si="9"/>
        <v>4</v>
      </c>
      <c r="AC6" s="37"/>
      <c r="AD6" s="41">
        <f t="shared" ca="1" si="10"/>
        <v>4</v>
      </c>
      <c r="AE6" s="41">
        <f t="shared" ca="1" si="11"/>
        <v>8</v>
      </c>
      <c r="AF6" s="41">
        <f t="shared" ca="1" si="12"/>
        <v>8</v>
      </c>
      <c r="AG6" s="37"/>
      <c r="AH6" s="56" t="s">
        <v>6</v>
      </c>
      <c r="AI6" s="41">
        <f t="shared" ca="1" si="13"/>
        <v>504</v>
      </c>
      <c r="AJ6" s="61" t="s">
        <v>212</v>
      </c>
      <c r="AK6" s="41">
        <f t="shared" ca="1" si="14"/>
        <v>488</v>
      </c>
      <c r="AL6" s="61" t="s">
        <v>117</v>
      </c>
      <c r="AM6" s="41">
        <f t="shared" ca="1" si="1"/>
        <v>16</v>
      </c>
      <c r="AN6" s="37"/>
      <c r="AO6" s="56" t="s">
        <v>6</v>
      </c>
      <c r="AP6" s="83">
        <f t="shared" ca="1" si="15"/>
        <v>4</v>
      </c>
      <c r="AQ6" s="173">
        <f t="shared" ca="1" si="16"/>
        <v>0</v>
      </c>
      <c r="AR6" s="83">
        <f t="shared" ca="1" si="17"/>
        <v>4</v>
      </c>
      <c r="AS6" s="37"/>
      <c r="AT6" s="83">
        <f t="shared" ca="1" si="18"/>
        <v>4</v>
      </c>
      <c r="AU6" s="173">
        <f t="shared" ca="1" si="19"/>
        <v>8</v>
      </c>
      <c r="AV6" s="83">
        <f t="shared" ca="1" si="20"/>
        <v>8</v>
      </c>
      <c r="AW6" s="37"/>
      <c r="AX6" s="56" t="s">
        <v>213</v>
      </c>
      <c r="AY6" s="41">
        <f t="shared" ca="1" si="21"/>
        <v>404</v>
      </c>
      <c r="AZ6" s="61" t="s">
        <v>20</v>
      </c>
      <c r="BA6" s="41">
        <f t="shared" ca="1" si="22"/>
        <v>488</v>
      </c>
      <c r="BB6" s="61" t="s">
        <v>214</v>
      </c>
      <c r="BC6" s="41">
        <f t="shared" ca="1" si="2"/>
        <v>-84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0.82240522961328089</v>
      </c>
      <c r="BZ6" s="40">
        <f t="shared" ca="1" si="4"/>
        <v>6</v>
      </c>
      <c r="CA6" s="17"/>
      <c r="CB6" s="37">
        <v>6</v>
      </c>
      <c r="CC6" s="37">
        <v>3</v>
      </c>
      <c r="CD6" s="37">
        <v>3</v>
      </c>
      <c r="CG6" s="170">
        <f t="shared" ca="1" si="5"/>
        <v>0.7583372964073003</v>
      </c>
      <c r="CH6" s="171">
        <f t="shared" ca="1" si="6"/>
        <v>2</v>
      </c>
      <c r="CI6" s="172"/>
      <c r="CJ6" s="166">
        <v>6</v>
      </c>
      <c r="CK6" s="166">
        <v>0</v>
      </c>
      <c r="CL6" s="166">
        <v>6</v>
      </c>
      <c r="CO6" s="39">
        <f t="shared" ca="1" si="7"/>
        <v>4.9595519803933175E-2</v>
      </c>
      <c r="CP6" s="40">
        <f t="shared" ca="1" si="0"/>
        <v>40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52" t="s">
        <v>179</v>
      </c>
      <c r="C7" s="152">
        <f ca="1">AD2</f>
        <v>6</v>
      </c>
      <c r="D7" s="152">
        <f ca="1">AE2</f>
        <v>9</v>
      </c>
      <c r="E7" s="152">
        <f ca="1">AF2</f>
        <v>6</v>
      </c>
      <c r="F7" s="8"/>
      <c r="G7" s="9"/>
      <c r="H7" s="152" t="s">
        <v>212</v>
      </c>
      <c r="I7" s="152">
        <f ca="1">AD3</f>
        <v>6</v>
      </c>
      <c r="J7" s="152">
        <f ca="1">AE3</f>
        <v>1</v>
      </c>
      <c r="K7" s="152">
        <f ca="1">AF3</f>
        <v>9</v>
      </c>
      <c r="L7" s="8"/>
      <c r="M7" s="9"/>
      <c r="N7" s="152" t="s">
        <v>20</v>
      </c>
      <c r="O7" s="152">
        <f ca="1">AD4</f>
        <v>5</v>
      </c>
      <c r="P7" s="152">
        <f ca="1">AE4</f>
        <v>4</v>
      </c>
      <c r="Q7" s="152">
        <f ca="1">AF4</f>
        <v>5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4</v>
      </c>
      <c r="AA7" s="41">
        <f t="shared" ca="1" si="9"/>
        <v>0</v>
      </c>
      <c r="AB7" s="41">
        <f t="shared" ca="1" si="9"/>
        <v>6</v>
      </c>
      <c r="AC7" s="37"/>
      <c r="AD7" s="41">
        <f t="shared" ca="1" si="10"/>
        <v>3</v>
      </c>
      <c r="AE7" s="41">
        <f t="shared" ca="1" si="11"/>
        <v>2</v>
      </c>
      <c r="AF7" s="41">
        <f t="shared" ca="1" si="12"/>
        <v>9</v>
      </c>
      <c r="AG7" s="37"/>
      <c r="AH7" s="56" t="s">
        <v>5</v>
      </c>
      <c r="AI7" s="41">
        <f t="shared" ca="1" si="13"/>
        <v>406</v>
      </c>
      <c r="AJ7" s="61" t="s">
        <v>20</v>
      </c>
      <c r="AK7" s="41">
        <f t="shared" ca="1" si="14"/>
        <v>329</v>
      </c>
      <c r="AL7" s="61" t="s">
        <v>117</v>
      </c>
      <c r="AM7" s="41">
        <f t="shared" ca="1" si="1"/>
        <v>77</v>
      </c>
      <c r="AN7" s="37"/>
      <c r="AO7" s="56" t="s">
        <v>5</v>
      </c>
      <c r="AP7" s="83">
        <f t="shared" ca="1" si="15"/>
        <v>3</v>
      </c>
      <c r="AQ7" s="173">
        <f t="shared" ca="1" si="16"/>
        <v>0</v>
      </c>
      <c r="AR7" s="83">
        <f t="shared" ca="1" si="17"/>
        <v>6</v>
      </c>
      <c r="AS7" s="37"/>
      <c r="AT7" s="83">
        <f t="shared" ca="1" si="18"/>
        <v>3</v>
      </c>
      <c r="AU7" s="173">
        <f t="shared" ca="1" si="19"/>
        <v>2</v>
      </c>
      <c r="AV7" s="83">
        <f t="shared" ca="1" si="20"/>
        <v>9</v>
      </c>
      <c r="AW7" s="37"/>
      <c r="AX7" s="56" t="s">
        <v>184</v>
      </c>
      <c r="AY7" s="41">
        <f t="shared" ca="1" si="21"/>
        <v>306</v>
      </c>
      <c r="AZ7" s="61" t="s">
        <v>20</v>
      </c>
      <c r="BA7" s="41">
        <f t="shared" ca="1" si="22"/>
        <v>329</v>
      </c>
      <c r="BB7" s="61" t="s">
        <v>117</v>
      </c>
      <c r="BC7" s="41">
        <f t="shared" ca="1" si="2"/>
        <v>-23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0.96859859422571148</v>
      </c>
      <c r="BZ7" s="40">
        <f t="shared" ca="1" si="4"/>
        <v>2</v>
      </c>
      <c r="CA7" s="17"/>
      <c r="CB7" s="37">
        <v>7</v>
      </c>
      <c r="CC7" s="37">
        <v>4</v>
      </c>
      <c r="CD7" s="37">
        <v>1</v>
      </c>
      <c r="CG7" s="170">
        <f t="shared" ca="1" si="5"/>
        <v>0.7445114063995153</v>
      </c>
      <c r="CH7" s="171">
        <f t="shared" ca="1" si="6"/>
        <v>3</v>
      </c>
      <c r="CI7" s="172"/>
      <c r="CJ7" s="166">
        <v>7</v>
      </c>
      <c r="CK7" s="166">
        <v>0</v>
      </c>
      <c r="CL7" s="166">
        <v>7</v>
      </c>
      <c r="CO7" s="39">
        <f t="shared" ca="1" si="7"/>
        <v>8.9040415367167669E-2</v>
      </c>
      <c r="CP7" s="40">
        <f t="shared" ca="1" si="0"/>
        <v>37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2</v>
      </c>
      <c r="AA8" s="41">
        <f t="shared" ca="1" si="9"/>
        <v>0</v>
      </c>
      <c r="AB8" s="41">
        <f t="shared" ca="1" si="9"/>
        <v>5</v>
      </c>
      <c r="AC8" s="37"/>
      <c r="AD8" s="41">
        <f t="shared" ca="1" si="10"/>
        <v>1</v>
      </c>
      <c r="AE8" s="41">
        <f t="shared" ca="1" si="11"/>
        <v>0</v>
      </c>
      <c r="AF8" s="41">
        <f t="shared" ca="1" si="12"/>
        <v>9</v>
      </c>
      <c r="AG8" s="37"/>
      <c r="AH8" s="56" t="s">
        <v>8</v>
      </c>
      <c r="AI8" s="41">
        <f t="shared" ca="1" si="13"/>
        <v>205</v>
      </c>
      <c r="AJ8" s="61" t="s">
        <v>20</v>
      </c>
      <c r="AK8" s="41">
        <f t="shared" ca="1" si="14"/>
        <v>109</v>
      </c>
      <c r="AL8" s="61" t="s">
        <v>117</v>
      </c>
      <c r="AM8" s="41">
        <f t="shared" ca="1" si="1"/>
        <v>96</v>
      </c>
      <c r="AN8" s="37"/>
      <c r="AO8" s="56" t="s">
        <v>215</v>
      </c>
      <c r="AP8" s="83">
        <f t="shared" ca="1" si="15"/>
        <v>2</v>
      </c>
      <c r="AQ8" s="174">
        <f ca="1">VLOOKUP($CH10,$CJ$10:$CL$18,2,FALSE)</f>
        <v>0</v>
      </c>
      <c r="AR8" s="83">
        <f t="shared" ca="1" si="17"/>
        <v>5</v>
      </c>
      <c r="AS8" s="37"/>
      <c r="AT8" s="83">
        <f t="shared" ca="1" si="18"/>
        <v>1</v>
      </c>
      <c r="AU8" s="174">
        <f ca="1">VLOOKUP($CH10,$CJ$10:$CL$18,3,FALSE)</f>
        <v>0</v>
      </c>
      <c r="AV8" s="83">
        <f t="shared" ca="1" si="20"/>
        <v>9</v>
      </c>
      <c r="AW8" s="37"/>
      <c r="AX8" s="56" t="s">
        <v>186</v>
      </c>
      <c r="AY8" s="41">
        <f t="shared" ca="1" si="21"/>
        <v>205</v>
      </c>
      <c r="AZ8" s="61" t="s">
        <v>216</v>
      </c>
      <c r="BA8" s="41">
        <f t="shared" ca="1" si="22"/>
        <v>109</v>
      </c>
      <c r="BB8" s="61" t="s">
        <v>117</v>
      </c>
      <c r="BC8" s="41">
        <f t="shared" ca="1" si="2"/>
        <v>96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0.92902310474725036</v>
      </c>
      <c r="BZ8" s="40">
        <f t="shared" ca="1" si="4"/>
        <v>3</v>
      </c>
      <c r="CA8" s="17"/>
      <c r="CB8" s="37">
        <v>8</v>
      </c>
      <c r="CC8" s="37">
        <v>4</v>
      </c>
      <c r="CD8" s="37">
        <v>2</v>
      </c>
      <c r="CG8" s="170">
        <f t="shared" ca="1" si="5"/>
        <v>0.55404490437509346</v>
      </c>
      <c r="CH8" s="171">
        <f t="shared" ca="1" si="6"/>
        <v>6</v>
      </c>
      <c r="CI8" s="172"/>
      <c r="CJ8" s="166">
        <v>8</v>
      </c>
      <c r="CK8" s="166">
        <v>0</v>
      </c>
      <c r="CL8" s="166">
        <v>8</v>
      </c>
      <c r="CO8" s="39">
        <f t="shared" ca="1" si="7"/>
        <v>0.8913765453829714</v>
      </c>
      <c r="CP8" s="40">
        <f t="shared" ca="1" si="0"/>
        <v>4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3</v>
      </c>
      <c r="AA9" s="41">
        <f t="shared" ca="1" si="9"/>
        <v>0</v>
      </c>
      <c r="AB9" s="41">
        <f t="shared" ca="1" si="9"/>
        <v>0</v>
      </c>
      <c r="AC9" s="37"/>
      <c r="AD9" s="41">
        <f t="shared" ca="1" si="10"/>
        <v>2</v>
      </c>
      <c r="AE9" s="41">
        <f t="shared" ca="1" si="11"/>
        <v>0</v>
      </c>
      <c r="AF9" s="41">
        <f t="shared" ca="1" si="12"/>
        <v>4</v>
      </c>
      <c r="AG9" s="37"/>
      <c r="AH9" s="56" t="s">
        <v>188</v>
      </c>
      <c r="AI9" s="41">
        <f t="shared" ca="1" si="13"/>
        <v>300</v>
      </c>
      <c r="AJ9" s="61" t="s">
        <v>179</v>
      </c>
      <c r="AK9" s="41">
        <f t="shared" ca="1" si="14"/>
        <v>204</v>
      </c>
      <c r="AL9" s="61" t="s">
        <v>117</v>
      </c>
      <c r="AM9" s="41">
        <f t="shared" ca="1" si="1"/>
        <v>96</v>
      </c>
      <c r="AN9" s="37"/>
      <c r="AO9" s="56" t="s">
        <v>9</v>
      </c>
      <c r="AP9" s="83">
        <f t="shared" ca="1" si="15"/>
        <v>2</v>
      </c>
      <c r="AQ9" s="174">
        <f t="shared" ref="AQ9:AQ13" ca="1" si="23">VLOOKUP($CH11,$CJ$10:$CL$18,2,FALSE)</f>
        <v>0</v>
      </c>
      <c r="AR9" s="83">
        <f t="shared" ca="1" si="17"/>
        <v>0</v>
      </c>
      <c r="AS9" s="37"/>
      <c r="AT9" s="83">
        <f t="shared" ca="1" si="18"/>
        <v>2</v>
      </c>
      <c r="AU9" s="174">
        <f t="shared" ref="AU9:AU13" ca="1" si="24">VLOOKUP($CH11,$CJ$10:$CL$18,3,FALSE)</f>
        <v>0</v>
      </c>
      <c r="AV9" s="83">
        <f t="shared" ca="1" si="20"/>
        <v>4</v>
      </c>
      <c r="AW9" s="37"/>
      <c r="AX9" s="56" t="s">
        <v>9</v>
      </c>
      <c r="AY9" s="41">
        <f t="shared" ca="1" si="21"/>
        <v>200</v>
      </c>
      <c r="AZ9" s="61" t="s">
        <v>20</v>
      </c>
      <c r="BA9" s="41">
        <f t="shared" ca="1" si="22"/>
        <v>204</v>
      </c>
      <c r="BB9" s="61" t="s">
        <v>117</v>
      </c>
      <c r="BC9" s="41">
        <f t="shared" ca="1" si="2"/>
        <v>-4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0.85860333433966618</v>
      </c>
      <c r="BZ9" s="40">
        <f t="shared" ca="1" si="4"/>
        <v>4</v>
      </c>
      <c r="CA9" s="17"/>
      <c r="CB9" s="37">
        <v>9</v>
      </c>
      <c r="CC9" s="37">
        <v>4</v>
      </c>
      <c r="CD9" s="37">
        <v>3</v>
      </c>
      <c r="CG9" s="170">
        <f t="shared" ca="1" si="5"/>
        <v>0.57040027786466718</v>
      </c>
      <c r="CH9" s="171">
        <f t="shared" ca="1" si="6"/>
        <v>5</v>
      </c>
      <c r="CI9" s="172"/>
      <c r="CJ9" s="166">
        <v>9</v>
      </c>
      <c r="CK9" s="166">
        <v>0</v>
      </c>
      <c r="CL9" s="166">
        <v>9</v>
      </c>
      <c r="CO9" s="39">
        <f t="shared" ca="1" si="7"/>
        <v>4.3031115249662855E-2</v>
      </c>
      <c r="CP9" s="40">
        <f t="shared" ca="1" si="0"/>
        <v>41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10</v>
      </c>
      <c r="Z10" s="41">
        <f t="shared" ca="1" si="8"/>
        <v>3</v>
      </c>
      <c r="AA10" s="41">
        <f t="shared" ca="1" si="9"/>
        <v>0</v>
      </c>
      <c r="AB10" s="41">
        <f t="shared" ca="1" si="9"/>
        <v>7</v>
      </c>
      <c r="AC10" s="37"/>
      <c r="AD10" s="41">
        <f t="shared" ca="1" si="10"/>
        <v>1</v>
      </c>
      <c r="AE10" s="41">
        <f t="shared" ca="1" si="11"/>
        <v>0</v>
      </c>
      <c r="AF10" s="41">
        <f t="shared" ca="1" si="12"/>
        <v>8</v>
      </c>
      <c r="AG10" s="37"/>
      <c r="AH10" s="56" t="s">
        <v>10</v>
      </c>
      <c r="AI10" s="41">
        <f t="shared" ca="1" si="13"/>
        <v>307</v>
      </c>
      <c r="AJ10" s="61" t="s">
        <v>20</v>
      </c>
      <c r="AK10" s="41">
        <f t="shared" ca="1" si="14"/>
        <v>108</v>
      </c>
      <c r="AL10" s="61" t="s">
        <v>117</v>
      </c>
      <c r="AM10" s="41">
        <f t="shared" ca="1" si="1"/>
        <v>199</v>
      </c>
      <c r="AN10" s="37"/>
      <c r="AO10" s="56" t="s">
        <v>10</v>
      </c>
      <c r="AP10" s="83">
        <f t="shared" ca="1" si="15"/>
        <v>3</v>
      </c>
      <c r="AQ10" s="174">
        <f t="shared" ca="1" si="23"/>
        <v>0</v>
      </c>
      <c r="AR10" s="83">
        <f t="shared" ca="1" si="17"/>
        <v>7</v>
      </c>
      <c r="AS10" s="37"/>
      <c r="AT10" s="83">
        <f t="shared" ca="1" si="18"/>
        <v>1</v>
      </c>
      <c r="AU10" s="174">
        <f t="shared" ca="1" si="24"/>
        <v>0</v>
      </c>
      <c r="AV10" s="83">
        <f t="shared" ca="1" si="20"/>
        <v>8</v>
      </c>
      <c r="AW10" s="37"/>
      <c r="AX10" s="56" t="s">
        <v>10</v>
      </c>
      <c r="AY10" s="41">
        <f t="shared" ca="1" si="21"/>
        <v>307</v>
      </c>
      <c r="AZ10" s="61" t="s">
        <v>20</v>
      </c>
      <c r="BA10" s="41">
        <f t="shared" ca="1" si="22"/>
        <v>108</v>
      </c>
      <c r="BB10" s="61" t="s">
        <v>187</v>
      </c>
      <c r="BC10" s="41">
        <f t="shared" ca="1" si="2"/>
        <v>199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0.11392521573702652</v>
      </c>
      <c r="BZ10" s="40">
        <f t="shared" ca="1" si="4"/>
        <v>40</v>
      </c>
      <c r="CA10" s="17"/>
      <c r="CB10" s="37">
        <v>10</v>
      </c>
      <c r="CC10" s="37">
        <v>4</v>
      </c>
      <c r="CD10" s="37">
        <v>4</v>
      </c>
      <c r="CG10" s="175">
        <f t="shared" ca="1" si="5"/>
        <v>0.9677812017435854</v>
      </c>
      <c r="CH10" s="176">
        <f ca="1">RANK(CG10,$CG$10:$CG$18,)</f>
        <v>1</v>
      </c>
      <c r="CI10" s="177"/>
      <c r="CJ10" s="178">
        <v>1</v>
      </c>
      <c r="CK10" s="178">
        <v>0</v>
      </c>
      <c r="CL10" s="178">
        <v>0</v>
      </c>
      <c r="CO10" s="39">
        <f t="shared" ca="1" si="7"/>
        <v>0.5524456491629276</v>
      </c>
      <c r="CP10" s="40">
        <f t="shared" ca="1" si="0"/>
        <v>19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217</v>
      </c>
      <c r="B11" s="7"/>
      <c r="C11" s="148"/>
      <c r="D11" s="148"/>
      <c r="E11" s="148"/>
      <c r="F11" s="8"/>
      <c r="G11" s="6" t="s">
        <v>218</v>
      </c>
      <c r="H11" s="7"/>
      <c r="I11" s="148"/>
      <c r="J11" s="148"/>
      <c r="K11" s="148"/>
      <c r="L11" s="8"/>
      <c r="M11" s="6" t="s">
        <v>5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149</v>
      </c>
      <c r="Z11" s="41">
        <f t="shared" ca="1" si="8"/>
        <v>9</v>
      </c>
      <c r="AA11" s="41">
        <f t="shared" ca="1" si="9"/>
        <v>0</v>
      </c>
      <c r="AB11" s="41">
        <f t="shared" ca="1" si="9"/>
        <v>2</v>
      </c>
      <c r="AC11" s="37"/>
      <c r="AD11" s="41">
        <f t="shared" ca="1" si="10"/>
        <v>4</v>
      </c>
      <c r="AE11" s="41">
        <f t="shared" ca="1" si="11"/>
        <v>0</v>
      </c>
      <c r="AF11" s="41">
        <f t="shared" ca="1" si="12"/>
        <v>6</v>
      </c>
      <c r="AG11" s="37"/>
      <c r="AH11" s="56" t="s">
        <v>190</v>
      </c>
      <c r="AI11" s="41">
        <f t="shared" ca="1" si="13"/>
        <v>902</v>
      </c>
      <c r="AJ11" s="61" t="s">
        <v>20</v>
      </c>
      <c r="AK11" s="41">
        <f t="shared" ca="1" si="14"/>
        <v>406</v>
      </c>
      <c r="AL11" s="61" t="s">
        <v>183</v>
      </c>
      <c r="AM11" s="41">
        <f t="shared" ca="1" si="1"/>
        <v>496</v>
      </c>
      <c r="AN11" s="37"/>
      <c r="AO11" s="56" t="s">
        <v>149</v>
      </c>
      <c r="AP11" s="83">
        <f t="shared" ca="1" si="15"/>
        <v>9</v>
      </c>
      <c r="AQ11" s="174">
        <f t="shared" ca="1" si="23"/>
        <v>0</v>
      </c>
      <c r="AR11" s="83">
        <f t="shared" ca="1" si="17"/>
        <v>2</v>
      </c>
      <c r="AS11" s="37"/>
      <c r="AT11" s="83">
        <f t="shared" ca="1" si="18"/>
        <v>4</v>
      </c>
      <c r="AU11" s="174">
        <f t="shared" ca="1" si="24"/>
        <v>0</v>
      </c>
      <c r="AV11" s="83">
        <f t="shared" ca="1" si="20"/>
        <v>6</v>
      </c>
      <c r="AW11" s="37"/>
      <c r="AX11" s="56" t="s">
        <v>219</v>
      </c>
      <c r="AY11" s="41">
        <f t="shared" ca="1" si="21"/>
        <v>902</v>
      </c>
      <c r="AZ11" s="61" t="s">
        <v>20</v>
      </c>
      <c r="BA11" s="41">
        <f t="shared" ca="1" si="22"/>
        <v>406</v>
      </c>
      <c r="BB11" s="61" t="s">
        <v>117</v>
      </c>
      <c r="BC11" s="41">
        <f t="shared" ca="1" si="2"/>
        <v>496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7.7749254565125603E-2</v>
      </c>
      <c r="BZ11" s="40">
        <f t="shared" ca="1" si="4"/>
        <v>43</v>
      </c>
      <c r="CA11" s="17"/>
      <c r="CB11" s="37">
        <v>11</v>
      </c>
      <c r="CC11" s="37">
        <v>5</v>
      </c>
      <c r="CD11" s="37">
        <v>1</v>
      </c>
      <c r="CG11" s="175">
        <f t="shared" ca="1" si="5"/>
        <v>0.29449125491677408</v>
      </c>
      <c r="CH11" s="176">
        <f t="shared" ref="CH11:CH18" ca="1" si="25">RANK(CG11,$CG$10:$CG$18,)</f>
        <v>9</v>
      </c>
      <c r="CI11" s="177"/>
      <c r="CJ11" s="178">
        <v>2</v>
      </c>
      <c r="CK11" s="178">
        <v>0</v>
      </c>
      <c r="CL11" s="178">
        <v>0</v>
      </c>
      <c r="CO11" s="39">
        <f t="shared" ca="1" si="7"/>
        <v>0.7214506646687725</v>
      </c>
      <c r="CP11" s="40">
        <f t="shared" ca="1" si="0"/>
        <v>12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51"/>
      <c r="C12" s="154">
        <f ca="1">Z5</f>
        <v>9</v>
      </c>
      <c r="D12" s="154">
        <f ca="1">AA5</f>
        <v>0</v>
      </c>
      <c r="E12" s="154">
        <f ca="1">AB5</f>
        <v>4</v>
      </c>
      <c r="F12" s="8"/>
      <c r="G12" s="9"/>
      <c r="H12" s="151"/>
      <c r="I12" s="154">
        <f ca="1">Z6</f>
        <v>5</v>
      </c>
      <c r="J12" s="154">
        <f ca="1">AA6</f>
        <v>0</v>
      </c>
      <c r="K12" s="154">
        <f ca="1">AB6</f>
        <v>4</v>
      </c>
      <c r="L12" s="8"/>
      <c r="M12" s="9"/>
      <c r="N12" s="151"/>
      <c r="O12" s="154">
        <f ca="1">Z7</f>
        <v>4</v>
      </c>
      <c r="P12" s="154">
        <f ca="1">AA7</f>
        <v>0</v>
      </c>
      <c r="Q12" s="154">
        <f ca="1">AB7</f>
        <v>6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9</v>
      </c>
      <c r="AA12" s="41">
        <f t="shared" ca="1" si="9"/>
        <v>0</v>
      </c>
      <c r="AB12" s="41">
        <f t="shared" ca="1" si="9"/>
        <v>1</v>
      </c>
      <c r="AC12" s="37"/>
      <c r="AD12" s="41">
        <f t="shared" ca="1" si="10"/>
        <v>7</v>
      </c>
      <c r="AE12" s="41">
        <f t="shared" ca="1" si="11"/>
        <v>0</v>
      </c>
      <c r="AF12" s="41">
        <f t="shared" ca="1" si="12"/>
        <v>6</v>
      </c>
      <c r="AG12" s="37"/>
      <c r="AH12" s="56" t="s">
        <v>12</v>
      </c>
      <c r="AI12" s="41">
        <f t="shared" ca="1" si="13"/>
        <v>901</v>
      </c>
      <c r="AJ12" s="61" t="s">
        <v>220</v>
      </c>
      <c r="AK12" s="41">
        <f t="shared" ca="1" si="14"/>
        <v>706</v>
      </c>
      <c r="AL12" s="61" t="s">
        <v>214</v>
      </c>
      <c r="AM12" s="41">
        <f t="shared" ca="1" si="1"/>
        <v>195</v>
      </c>
      <c r="AN12" s="37"/>
      <c r="AO12" s="56" t="s">
        <v>221</v>
      </c>
      <c r="AP12" s="83">
        <f t="shared" ca="1" si="15"/>
        <v>9</v>
      </c>
      <c r="AQ12" s="174">
        <f t="shared" ca="1" si="23"/>
        <v>0</v>
      </c>
      <c r="AR12" s="83">
        <f t="shared" ca="1" si="17"/>
        <v>1</v>
      </c>
      <c r="AS12" s="37"/>
      <c r="AT12" s="83">
        <f t="shared" ca="1" si="18"/>
        <v>7</v>
      </c>
      <c r="AU12" s="174">
        <f t="shared" ca="1" si="24"/>
        <v>0</v>
      </c>
      <c r="AV12" s="83">
        <f t="shared" ca="1" si="20"/>
        <v>6</v>
      </c>
      <c r="AW12" s="37"/>
      <c r="AX12" s="56" t="s">
        <v>12</v>
      </c>
      <c r="AY12" s="41">
        <f t="shared" ca="1" si="21"/>
        <v>901</v>
      </c>
      <c r="AZ12" s="61" t="s">
        <v>220</v>
      </c>
      <c r="BA12" s="41">
        <f t="shared" ca="1" si="22"/>
        <v>706</v>
      </c>
      <c r="BB12" s="61" t="s">
        <v>185</v>
      </c>
      <c r="BC12" s="41">
        <f t="shared" ca="1" si="2"/>
        <v>195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0.83230223608565368</v>
      </c>
      <c r="BZ12" s="40">
        <f t="shared" ca="1" si="4"/>
        <v>5</v>
      </c>
      <c r="CA12" s="17"/>
      <c r="CB12" s="37">
        <v>12</v>
      </c>
      <c r="CC12" s="37">
        <v>5</v>
      </c>
      <c r="CD12" s="37">
        <v>2</v>
      </c>
      <c r="CG12" s="175">
        <f t="shared" ca="1" si="5"/>
        <v>0.72615600106334299</v>
      </c>
      <c r="CH12" s="176">
        <f t="shared" ca="1" si="25"/>
        <v>4</v>
      </c>
      <c r="CI12" s="177"/>
      <c r="CJ12" s="178">
        <v>3</v>
      </c>
      <c r="CK12" s="178">
        <v>0</v>
      </c>
      <c r="CL12" s="178">
        <v>0</v>
      </c>
      <c r="CO12" s="39">
        <f t="shared" ca="1" si="7"/>
        <v>0.40171089033300666</v>
      </c>
      <c r="CP12" s="40">
        <f t="shared" ca="1" si="0"/>
        <v>25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52" t="s">
        <v>220</v>
      </c>
      <c r="C13" s="152">
        <f ca="1">AD5</f>
        <v>8</v>
      </c>
      <c r="D13" s="152">
        <f ca="1">AE5</f>
        <v>7</v>
      </c>
      <c r="E13" s="152">
        <f ca="1">AF5</f>
        <v>5</v>
      </c>
      <c r="F13" s="8"/>
      <c r="G13" s="9"/>
      <c r="H13" s="152" t="s">
        <v>20</v>
      </c>
      <c r="I13" s="152">
        <f ca="1">AD6</f>
        <v>4</v>
      </c>
      <c r="J13" s="152">
        <f ca="1">AE6</f>
        <v>8</v>
      </c>
      <c r="K13" s="152">
        <f ca="1">AF6</f>
        <v>8</v>
      </c>
      <c r="L13" s="8"/>
      <c r="M13" s="9"/>
      <c r="N13" s="152" t="s">
        <v>20</v>
      </c>
      <c r="O13" s="152">
        <f ca="1">AD7</f>
        <v>3</v>
      </c>
      <c r="P13" s="152">
        <f ca="1">AE7</f>
        <v>2</v>
      </c>
      <c r="Q13" s="152">
        <f ca="1">AF7</f>
        <v>9</v>
      </c>
      <c r="R13" s="8"/>
      <c r="S13" s="2"/>
      <c r="T13" s="2"/>
      <c r="U13" s="2"/>
      <c r="V13" s="2"/>
      <c r="W13" s="2"/>
      <c r="X13" s="37"/>
      <c r="Y13" s="56" t="s">
        <v>193</v>
      </c>
      <c r="Z13" s="41">
        <f t="shared" ca="1" si="8"/>
        <v>3</v>
      </c>
      <c r="AA13" s="41">
        <f t="shared" ca="1" si="9"/>
        <v>0</v>
      </c>
      <c r="AB13" s="41">
        <f t="shared" ca="1" si="9"/>
        <v>3</v>
      </c>
      <c r="AC13" s="37"/>
      <c r="AD13" s="41">
        <f t="shared" ca="1" si="10"/>
        <v>2</v>
      </c>
      <c r="AE13" s="41">
        <f t="shared" ca="1" si="11"/>
        <v>0</v>
      </c>
      <c r="AF13" s="41">
        <f t="shared" ca="1" si="12"/>
        <v>6</v>
      </c>
      <c r="AG13" s="37"/>
      <c r="AH13" s="56" t="s">
        <v>193</v>
      </c>
      <c r="AI13" s="41">
        <f t="shared" ca="1" si="13"/>
        <v>303</v>
      </c>
      <c r="AJ13" s="61" t="s">
        <v>148</v>
      </c>
      <c r="AK13" s="41">
        <f t="shared" ca="1" si="14"/>
        <v>206</v>
      </c>
      <c r="AL13" s="61" t="s">
        <v>187</v>
      </c>
      <c r="AM13" s="41">
        <f t="shared" ca="1" si="1"/>
        <v>97</v>
      </c>
      <c r="AN13" s="37"/>
      <c r="AO13" s="56" t="s">
        <v>193</v>
      </c>
      <c r="AP13" s="83">
        <f t="shared" ca="1" si="15"/>
        <v>3</v>
      </c>
      <c r="AQ13" s="174">
        <f t="shared" ca="1" si="23"/>
        <v>0</v>
      </c>
      <c r="AR13" s="83">
        <f t="shared" ca="1" si="17"/>
        <v>3</v>
      </c>
      <c r="AS13" s="37"/>
      <c r="AT13" s="83">
        <f t="shared" ca="1" si="18"/>
        <v>2</v>
      </c>
      <c r="AU13" s="174">
        <f t="shared" ca="1" si="24"/>
        <v>0</v>
      </c>
      <c r="AV13" s="83">
        <f t="shared" ca="1" si="20"/>
        <v>6</v>
      </c>
      <c r="AW13" s="37"/>
      <c r="AX13" s="56" t="s">
        <v>193</v>
      </c>
      <c r="AY13" s="41">
        <f t="shared" ca="1" si="21"/>
        <v>303</v>
      </c>
      <c r="AZ13" s="61" t="s">
        <v>148</v>
      </c>
      <c r="BA13" s="41">
        <f t="shared" ca="1" si="22"/>
        <v>206</v>
      </c>
      <c r="BB13" s="61" t="s">
        <v>187</v>
      </c>
      <c r="BC13" s="41">
        <f t="shared" ca="1" si="2"/>
        <v>97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>
        <f t="shared" ca="1" si="3"/>
        <v>0.11556400401661771</v>
      </c>
      <c r="BZ13" s="40">
        <f t="shared" ca="1" si="4"/>
        <v>39</v>
      </c>
      <c r="CA13" s="17"/>
      <c r="CB13" s="37">
        <v>13</v>
      </c>
      <c r="CC13" s="37">
        <v>5</v>
      </c>
      <c r="CD13" s="37">
        <v>3</v>
      </c>
      <c r="CG13" s="175">
        <f t="shared" ca="1" si="5"/>
        <v>0.89583022424815661</v>
      </c>
      <c r="CH13" s="176">
        <f t="shared" ca="1" si="25"/>
        <v>3</v>
      </c>
      <c r="CI13" s="177"/>
      <c r="CJ13" s="178">
        <v>4</v>
      </c>
      <c r="CK13" s="178">
        <v>0</v>
      </c>
      <c r="CL13" s="178">
        <v>0</v>
      </c>
      <c r="CO13" s="39">
        <f t="shared" ca="1" si="7"/>
        <v>0.23673420244147025</v>
      </c>
      <c r="CP13" s="40">
        <f t="shared" ca="1" si="0"/>
        <v>31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53"/>
      <c r="C14" s="153"/>
      <c r="D14" s="155"/>
      <c r="E14" s="155"/>
      <c r="F14" s="8"/>
      <c r="G14" s="9"/>
      <c r="H14" s="153"/>
      <c r="I14" s="153"/>
      <c r="J14" s="155"/>
      <c r="K14" s="155"/>
      <c r="L14" s="8"/>
      <c r="M14" s="9"/>
      <c r="N14" s="153"/>
      <c r="O14" s="153"/>
      <c r="P14" s="155"/>
      <c r="Q14" s="155"/>
      <c r="R14" s="8"/>
      <c r="S14" s="2"/>
      <c r="T14" s="2"/>
      <c r="U14" s="2"/>
      <c r="V14" s="2"/>
      <c r="W14" s="2"/>
      <c r="X14" s="37"/>
      <c r="Y14" s="37"/>
      <c r="Z14" s="145" t="s">
        <v>222</v>
      </c>
      <c r="AA14" s="145" t="s">
        <v>223</v>
      </c>
      <c r="AB14" s="145" t="s">
        <v>224</v>
      </c>
      <c r="AC14" s="145" t="s">
        <v>225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>
        <f t="shared" ca="1" si="3"/>
        <v>0.16536172151209405</v>
      </c>
      <c r="BZ14" s="40">
        <f t="shared" ca="1" si="4"/>
        <v>36</v>
      </c>
      <c r="CA14" s="17"/>
      <c r="CB14" s="37">
        <v>14</v>
      </c>
      <c r="CC14" s="37">
        <v>5</v>
      </c>
      <c r="CD14" s="37">
        <v>4</v>
      </c>
      <c r="CG14" s="175">
        <f t="shared" ca="1" si="5"/>
        <v>0.93904415763723992</v>
      </c>
      <c r="CH14" s="176">
        <f t="shared" ca="1" si="25"/>
        <v>2</v>
      </c>
      <c r="CI14" s="177"/>
      <c r="CJ14" s="178">
        <v>5</v>
      </c>
      <c r="CK14" s="178">
        <v>0</v>
      </c>
      <c r="CL14" s="178">
        <v>0</v>
      </c>
      <c r="CO14" s="39">
        <f t="shared" ca="1" si="7"/>
        <v>0.40807516359558915</v>
      </c>
      <c r="CP14" s="40">
        <f t="shared" ca="1" si="0"/>
        <v>24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>
        <f t="shared" ca="1" si="3"/>
        <v>0.32667955126496373</v>
      </c>
      <c r="BZ15" s="40">
        <f t="shared" ca="1" si="4"/>
        <v>30</v>
      </c>
      <c r="CA15" s="17"/>
      <c r="CB15" s="37">
        <v>15</v>
      </c>
      <c r="CC15" s="37">
        <v>5</v>
      </c>
      <c r="CD15" s="37">
        <v>5</v>
      </c>
      <c r="CG15" s="175">
        <f t="shared" ca="1" si="5"/>
        <v>0.37655615104343743</v>
      </c>
      <c r="CH15" s="176">
        <f t="shared" ca="1" si="25"/>
        <v>8</v>
      </c>
      <c r="CI15" s="177"/>
      <c r="CJ15" s="178">
        <v>6</v>
      </c>
      <c r="CK15" s="178">
        <v>0</v>
      </c>
      <c r="CL15" s="178">
        <v>0</v>
      </c>
      <c r="CO15" s="39">
        <f t="shared" ca="1" si="7"/>
        <v>0.11914365573000285</v>
      </c>
      <c r="CP15" s="40">
        <f t="shared" ca="1" si="0"/>
        <v>36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226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>
        <f t="shared" ca="1" si="3"/>
        <v>0.73841382125564781</v>
      </c>
      <c r="BZ16" s="40">
        <f t="shared" ca="1" si="4"/>
        <v>12</v>
      </c>
      <c r="CA16" s="17"/>
      <c r="CB16" s="37">
        <v>16</v>
      </c>
      <c r="CC16" s="37">
        <v>6</v>
      </c>
      <c r="CD16" s="37">
        <v>1</v>
      </c>
      <c r="CG16" s="175">
        <f t="shared" ca="1" si="5"/>
        <v>0.69130829666240223</v>
      </c>
      <c r="CH16" s="176">
        <f t="shared" ca="1" si="25"/>
        <v>5</v>
      </c>
      <c r="CI16" s="177"/>
      <c r="CJ16" s="178">
        <v>7</v>
      </c>
      <c r="CK16" s="178">
        <v>0</v>
      </c>
      <c r="CL16" s="178">
        <v>0</v>
      </c>
      <c r="CO16" s="39">
        <f t="shared" ca="1" si="7"/>
        <v>0.62983892540532527</v>
      </c>
      <c r="CP16" s="40">
        <f t="shared" ca="1" si="0"/>
        <v>16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186</v>
      </c>
      <c r="B17" s="7"/>
      <c r="C17" s="148"/>
      <c r="D17" s="148"/>
      <c r="E17" s="148"/>
      <c r="F17" s="8"/>
      <c r="G17" s="6" t="s">
        <v>188</v>
      </c>
      <c r="H17" s="7"/>
      <c r="I17" s="148"/>
      <c r="J17" s="148"/>
      <c r="K17" s="148"/>
      <c r="L17" s="8"/>
      <c r="M17" s="6" t="s">
        <v>189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227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>
        <f t="shared" ca="1" si="3"/>
        <v>0.99328675474671813</v>
      </c>
      <c r="BZ17" s="40">
        <f t="shared" ca="1" si="4"/>
        <v>1</v>
      </c>
      <c r="CA17" s="17"/>
      <c r="CB17" s="37">
        <v>17</v>
      </c>
      <c r="CC17" s="37">
        <v>6</v>
      </c>
      <c r="CD17" s="37">
        <v>2</v>
      </c>
      <c r="CG17" s="175">
        <f t="shared" ca="1" si="5"/>
        <v>0.52303900060395991</v>
      </c>
      <c r="CH17" s="176">
        <f t="shared" ca="1" si="25"/>
        <v>7</v>
      </c>
      <c r="CI17" s="177"/>
      <c r="CJ17" s="178">
        <v>8</v>
      </c>
      <c r="CK17" s="178">
        <v>0</v>
      </c>
      <c r="CL17" s="178">
        <v>0</v>
      </c>
      <c r="CO17" s="39">
        <f t="shared" ca="1" si="7"/>
        <v>0.34411115878604304</v>
      </c>
      <c r="CP17" s="40">
        <f t="shared" ca="1" si="0"/>
        <v>26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51"/>
      <c r="C18" s="154">
        <f ca="1">Z8</f>
        <v>2</v>
      </c>
      <c r="D18" s="154">
        <f ca="1">AA8</f>
        <v>0</v>
      </c>
      <c r="E18" s="154">
        <f ca="1">AB8</f>
        <v>5</v>
      </c>
      <c r="F18" s="8"/>
      <c r="G18" s="9"/>
      <c r="H18" s="151"/>
      <c r="I18" s="154">
        <f ca="1">Z9</f>
        <v>3</v>
      </c>
      <c r="J18" s="154">
        <f ca="1">AA9</f>
        <v>0</v>
      </c>
      <c r="K18" s="154">
        <f ca="1">AB9</f>
        <v>0</v>
      </c>
      <c r="L18" s="8"/>
      <c r="M18" s="9"/>
      <c r="N18" s="151"/>
      <c r="O18" s="154">
        <f ca="1">Z10</f>
        <v>3</v>
      </c>
      <c r="P18" s="154">
        <f ca="1">AA10</f>
        <v>0</v>
      </c>
      <c r="Q18" s="154">
        <f ca="1">AB10</f>
        <v>7</v>
      </c>
      <c r="R18" s="8"/>
      <c r="S18" s="2"/>
      <c r="T18" s="2"/>
      <c r="U18" s="2"/>
      <c r="V18" s="2"/>
      <c r="W18" s="2"/>
      <c r="X18" s="37"/>
      <c r="Y18" s="56" t="s">
        <v>4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>
        <f t="shared" ca="1" si="3"/>
        <v>0.79967489271332515</v>
      </c>
      <c r="BZ18" s="40">
        <f t="shared" ca="1" si="4"/>
        <v>9</v>
      </c>
      <c r="CA18" s="17"/>
      <c r="CB18" s="37">
        <v>18</v>
      </c>
      <c r="CC18" s="37">
        <v>6</v>
      </c>
      <c r="CD18" s="37">
        <v>3</v>
      </c>
      <c r="CG18" s="175">
        <f t="shared" ca="1" si="5"/>
        <v>0.55753792877205699</v>
      </c>
      <c r="CH18" s="176">
        <f t="shared" ca="1" si="25"/>
        <v>6</v>
      </c>
      <c r="CI18" s="177"/>
      <c r="CJ18" s="178">
        <v>9</v>
      </c>
      <c r="CK18" s="178">
        <v>0</v>
      </c>
      <c r="CL18" s="178">
        <v>0</v>
      </c>
      <c r="CO18" s="39">
        <f t="shared" ca="1" si="7"/>
        <v>2.7267948118287921E-2</v>
      </c>
      <c r="CP18" s="40">
        <f t="shared" ca="1" si="0"/>
        <v>42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52" t="s">
        <v>20</v>
      </c>
      <c r="C19" s="152">
        <f ca="1">AD8</f>
        <v>1</v>
      </c>
      <c r="D19" s="152">
        <f ca="1">AE8</f>
        <v>0</v>
      </c>
      <c r="E19" s="152">
        <f ca="1">AF8</f>
        <v>9</v>
      </c>
      <c r="F19" s="8"/>
      <c r="G19" s="9"/>
      <c r="H19" s="152" t="s">
        <v>228</v>
      </c>
      <c r="I19" s="152">
        <f ca="1">AD9</f>
        <v>2</v>
      </c>
      <c r="J19" s="152">
        <f ca="1">AE9</f>
        <v>0</v>
      </c>
      <c r="K19" s="152">
        <f ca="1">AF9</f>
        <v>4</v>
      </c>
      <c r="L19" s="8"/>
      <c r="M19" s="9"/>
      <c r="N19" s="152" t="s">
        <v>20</v>
      </c>
      <c r="O19" s="152">
        <f ca="1">AD10</f>
        <v>1</v>
      </c>
      <c r="P19" s="152">
        <f ca="1">AE10</f>
        <v>0</v>
      </c>
      <c r="Q19" s="152">
        <f ca="1">AF10</f>
        <v>8</v>
      </c>
      <c r="R19" s="8"/>
      <c r="S19" s="2"/>
      <c r="T19" s="2"/>
      <c r="U19" s="2"/>
      <c r="V19" s="2"/>
      <c r="W19" s="2"/>
      <c r="X19" s="37"/>
      <c r="Y19" s="56" t="s">
        <v>7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>
        <f t="shared" ca="1" si="3"/>
        <v>0.28820463402632779</v>
      </c>
      <c r="BZ19" s="40">
        <f t="shared" ca="1" si="4"/>
        <v>33</v>
      </c>
      <c r="CA19" s="17"/>
      <c r="CB19" s="37">
        <v>19</v>
      </c>
      <c r="CC19" s="37">
        <v>6</v>
      </c>
      <c r="CD19" s="37">
        <v>4</v>
      </c>
      <c r="CG19" s="39"/>
      <c r="CH19" s="40"/>
      <c r="CI19" s="17"/>
      <c r="CJ19" s="37"/>
      <c r="CK19" s="36"/>
      <c r="CL19" s="37"/>
      <c r="CO19" s="39">
        <f t="shared" ca="1" si="7"/>
        <v>0.33470702722818013</v>
      </c>
      <c r="CP19" s="40">
        <f t="shared" ca="1" si="0"/>
        <v>27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>
        <f t="shared" ca="1" si="3"/>
        <v>0.52523775194771494</v>
      </c>
      <c r="BZ20" s="40">
        <f t="shared" ca="1" si="4"/>
        <v>22</v>
      </c>
      <c r="CA20" s="17"/>
      <c r="CB20" s="37">
        <v>20</v>
      </c>
      <c r="CC20" s="37">
        <v>6</v>
      </c>
      <c r="CD20" s="37">
        <v>5</v>
      </c>
      <c r="CG20" s="39"/>
      <c r="CH20" s="40"/>
      <c r="CI20" s="17"/>
      <c r="CJ20" s="37"/>
      <c r="CK20" s="37"/>
      <c r="CL20" s="37"/>
      <c r="CO20" s="39">
        <f t="shared" ca="1" si="7"/>
        <v>0.51047235552491754</v>
      </c>
      <c r="CP20" s="40">
        <f t="shared" ca="1" si="0"/>
        <v>21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>
        <f t="shared" ca="1" si="3"/>
        <v>0.35371261847018254</v>
      </c>
      <c r="BZ21" s="40">
        <f t="shared" ca="1" si="4"/>
        <v>28</v>
      </c>
      <c r="CA21" s="17"/>
      <c r="CB21" s="37">
        <v>21</v>
      </c>
      <c r="CC21" s="37">
        <v>6</v>
      </c>
      <c r="CD21" s="37">
        <v>6</v>
      </c>
      <c r="CG21" s="39"/>
      <c r="CH21" s="40"/>
      <c r="CI21" s="17"/>
      <c r="CJ21" s="37"/>
      <c r="CK21" s="37"/>
      <c r="CL21" s="37"/>
      <c r="CO21" s="39">
        <f t="shared" ca="1" si="7"/>
        <v>0.93892151938965884</v>
      </c>
      <c r="CP21" s="40">
        <f t="shared" ca="1" si="0"/>
        <v>3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8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>
        <f t="shared" ca="1" si="3"/>
        <v>0.52215411620655428</v>
      </c>
      <c r="BZ22" s="40">
        <f t="shared" ca="1" si="4"/>
        <v>23</v>
      </c>
      <c r="CA22" s="17"/>
      <c r="CB22" s="37">
        <v>22</v>
      </c>
      <c r="CC22" s="37">
        <v>7</v>
      </c>
      <c r="CD22" s="37">
        <v>1</v>
      </c>
      <c r="CG22" s="39"/>
      <c r="CH22" s="40"/>
      <c r="CI22" s="17"/>
      <c r="CJ22" s="37"/>
      <c r="CK22" s="36"/>
      <c r="CL22" s="37"/>
      <c r="CO22" s="39">
        <f t="shared" ca="1" si="7"/>
        <v>8.5444864453986025E-2</v>
      </c>
      <c r="CP22" s="40">
        <f t="shared" ca="1" si="0"/>
        <v>38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149</v>
      </c>
      <c r="B23" s="7"/>
      <c r="C23" s="148"/>
      <c r="D23" s="148"/>
      <c r="E23" s="148"/>
      <c r="F23" s="8"/>
      <c r="G23" s="6" t="s">
        <v>12</v>
      </c>
      <c r="H23" s="7"/>
      <c r="I23" s="148"/>
      <c r="J23" s="148"/>
      <c r="K23" s="148"/>
      <c r="L23" s="8"/>
      <c r="M23" s="6" t="s">
        <v>150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9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>
        <f t="shared" ca="1" si="3"/>
        <v>0.32156750357156194</v>
      </c>
      <c r="BZ23" s="40">
        <f t="shared" ca="1" si="4"/>
        <v>31</v>
      </c>
      <c r="CA23" s="17"/>
      <c r="CB23" s="37">
        <v>23</v>
      </c>
      <c r="CC23" s="37">
        <v>7</v>
      </c>
      <c r="CD23" s="37">
        <v>2</v>
      </c>
      <c r="CG23" s="39"/>
      <c r="CH23" s="40"/>
      <c r="CI23" s="17"/>
      <c r="CJ23" s="37"/>
      <c r="CK23" s="36"/>
      <c r="CL23" s="37"/>
      <c r="CO23" s="39">
        <f t="shared" ca="1" si="7"/>
        <v>0.99366904579267779</v>
      </c>
      <c r="CP23" s="40">
        <f t="shared" ca="1" si="0"/>
        <v>1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51"/>
      <c r="C24" s="154">
        <f ca="1">Z11</f>
        <v>9</v>
      </c>
      <c r="D24" s="154">
        <f ca="1">AA11</f>
        <v>0</v>
      </c>
      <c r="E24" s="154">
        <f ca="1">AB11</f>
        <v>2</v>
      </c>
      <c r="F24" s="8"/>
      <c r="G24" s="9"/>
      <c r="H24" s="151"/>
      <c r="I24" s="154">
        <f ca="1">Z12</f>
        <v>9</v>
      </c>
      <c r="J24" s="154">
        <f ca="1">AA12</f>
        <v>0</v>
      </c>
      <c r="K24" s="154">
        <f ca="1">AB12</f>
        <v>1</v>
      </c>
      <c r="L24" s="8"/>
      <c r="M24" s="9"/>
      <c r="N24" s="151"/>
      <c r="O24" s="154">
        <f ca="1">Z13</f>
        <v>3</v>
      </c>
      <c r="P24" s="154">
        <f ca="1">AA13</f>
        <v>0</v>
      </c>
      <c r="Q24" s="154">
        <f ca="1">AB13</f>
        <v>3</v>
      </c>
      <c r="R24" s="8"/>
      <c r="S24" s="2"/>
      <c r="T24" s="2"/>
      <c r="U24" s="2"/>
      <c r="V24" s="2"/>
      <c r="W24" s="2"/>
      <c r="X24" s="37"/>
      <c r="Y24" s="56" t="s">
        <v>10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>
        <f t="shared" ca="1" si="3"/>
        <v>9.4871431146782648E-2</v>
      </c>
      <c r="BZ24" s="40">
        <f t="shared" ca="1" si="4"/>
        <v>41</v>
      </c>
      <c r="CA24" s="17"/>
      <c r="CB24" s="37">
        <v>24</v>
      </c>
      <c r="CC24" s="37">
        <v>7</v>
      </c>
      <c r="CD24" s="37">
        <v>3</v>
      </c>
      <c r="CG24" s="39"/>
      <c r="CH24" s="40"/>
      <c r="CI24" s="17"/>
      <c r="CJ24" s="37"/>
      <c r="CK24" s="36"/>
      <c r="CL24" s="37"/>
      <c r="CO24" s="39">
        <f t="shared" ca="1" si="7"/>
        <v>0.61372359086137251</v>
      </c>
      <c r="CP24" s="40">
        <f t="shared" ca="1" si="0"/>
        <v>17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52" t="s">
        <v>20</v>
      </c>
      <c r="C25" s="152">
        <f ca="1">AD11</f>
        <v>4</v>
      </c>
      <c r="D25" s="152">
        <f ca="1">AE11</f>
        <v>0</v>
      </c>
      <c r="E25" s="152">
        <f ca="1">AF11</f>
        <v>6</v>
      </c>
      <c r="F25" s="8"/>
      <c r="G25" s="9"/>
      <c r="H25" s="152" t="s">
        <v>20</v>
      </c>
      <c r="I25" s="152">
        <f ca="1">AD12</f>
        <v>7</v>
      </c>
      <c r="J25" s="152">
        <f ca="1">AE12</f>
        <v>0</v>
      </c>
      <c r="K25" s="152">
        <f ca="1">AF12</f>
        <v>6</v>
      </c>
      <c r="L25" s="8"/>
      <c r="M25" s="9"/>
      <c r="N25" s="152" t="s">
        <v>229</v>
      </c>
      <c r="O25" s="152">
        <f ca="1">AD13</f>
        <v>2</v>
      </c>
      <c r="P25" s="152">
        <f ca="1">AE13</f>
        <v>0</v>
      </c>
      <c r="Q25" s="152">
        <f ca="1">AF13</f>
        <v>6</v>
      </c>
      <c r="R25" s="8"/>
      <c r="S25" s="2"/>
      <c r="T25" s="2"/>
      <c r="U25" s="2"/>
      <c r="V25" s="2"/>
      <c r="W25" s="2"/>
      <c r="X25" s="37"/>
      <c r="Y25" s="56" t="s">
        <v>149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>
        <f t="shared" ca="1" si="3"/>
        <v>0.32832099336449883</v>
      </c>
      <c r="BZ25" s="40">
        <f t="shared" ca="1" si="4"/>
        <v>29</v>
      </c>
      <c r="CA25" s="17"/>
      <c r="CB25" s="37">
        <v>25</v>
      </c>
      <c r="CC25" s="37">
        <v>7</v>
      </c>
      <c r="CD25" s="37">
        <v>4</v>
      </c>
      <c r="CG25" s="39"/>
      <c r="CH25" s="40"/>
      <c r="CI25" s="17"/>
      <c r="CJ25" s="37"/>
      <c r="CK25" s="36"/>
      <c r="CL25" s="37"/>
      <c r="CO25" s="39">
        <f t="shared" ca="1" si="7"/>
        <v>0.75842201071285309</v>
      </c>
      <c r="CP25" s="40">
        <f t="shared" ca="1" si="0"/>
        <v>11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>
        <f t="shared" ca="1" si="3"/>
        <v>0.62470123469076744</v>
      </c>
      <c r="BZ26" s="40">
        <f t="shared" ca="1" si="4"/>
        <v>17</v>
      </c>
      <c r="CA26" s="17"/>
      <c r="CB26" s="37">
        <v>26</v>
      </c>
      <c r="CC26" s="37">
        <v>7</v>
      </c>
      <c r="CD26" s="37">
        <v>5</v>
      </c>
      <c r="CG26" s="39"/>
      <c r="CH26" s="40"/>
      <c r="CI26" s="17"/>
      <c r="CJ26" s="37"/>
      <c r="CK26" s="36"/>
      <c r="CL26" s="37"/>
      <c r="CO26" s="39">
        <f t="shared" ca="1" si="7"/>
        <v>0.85026907522501638</v>
      </c>
      <c r="CP26" s="40">
        <f t="shared" ca="1" si="0"/>
        <v>6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150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>
        <f t="shared" ca="1" si="3"/>
        <v>0.19262147392580364</v>
      </c>
      <c r="BZ27" s="40">
        <f t="shared" ca="1" si="4"/>
        <v>34</v>
      </c>
      <c r="CA27" s="17"/>
      <c r="CB27" s="37">
        <v>27</v>
      </c>
      <c r="CC27" s="37">
        <v>7</v>
      </c>
      <c r="CD27" s="37">
        <v>6</v>
      </c>
      <c r="CG27" s="39"/>
      <c r="CH27" s="40"/>
      <c r="CI27" s="17"/>
      <c r="CJ27" s="37"/>
      <c r="CK27" s="36"/>
      <c r="CL27" s="37"/>
      <c r="CO27" s="39">
        <f t="shared" ca="1" si="7"/>
        <v>6.9068974854576748E-2</v>
      </c>
      <c r="CP27" s="40">
        <f t="shared" ca="1" si="0"/>
        <v>39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63" t="str">
        <f>A1</f>
        <v>ひき算筆算３けた－３けたノーマル ひかれる数十位０</v>
      </c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5">
        <f>Q1</f>
        <v>1</v>
      </c>
      <c r="R28" s="165"/>
      <c r="S28" s="156"/>
      <c r="T28" s="156"/>
      <c r="U28" s="156"/>
      <c r="V28" s="156"/>
      <c r="W28" s="156"/>
      <c r="X28" s="37"/>
      <c r="Y28" s="37"/>
      <c r="Z28" s="37" t="str">
        <f t="shared" ref="Z28:AB40" si="26">Z1</f>
        <v>被減数修正</v>
      </c>
      <c r="AA28" s="37"/>
      <c r="AB28" s="37"/>
      <c r="AC28" s="37"/>
      <c r="AD28" s="37" t="str">
        <f t="shared" ref="AD28:AF40" si="27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>
        <f t="shared" ca="1" si="3"/>
        <v>0.723259483702277</v>
      </c>
      <c r="BZ28" s="40">
        <f t="shared" ca="1" si="4"/>
        <v>13</v>
      </c>
      <c r="CA28" s="17"/>
      <c r="CB28" s="37">
        <v>28</v>
      </c>
      <c r="CC28" s="37">
        <v>7</v>
      </c>
      <c r="CD28" s="37">
        <v>7</v>
      </c>
      <c r="CG28" s="39"/>
      <c r="CH28" s="40"/>
      <c r="CI28" s="17"/>
      <c r="CJ28" s="37"/>
      <c r="CK28" s="36"/>
      <c r="CL28" s="37"/>
      <c r="CO28" s="39">
        <f t="shared" ca="1" si="7"/>
        <v>0.41021131394565535</v>
      </c>
      <c r="CP28" s="40">
        <f t="shared" ca="1" si="0"/>
        <v>23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57" t="str">
        <f>B2</f>
        <v>　　月　　日</v>
      </c>
      <c r="C29" s="158"/>
      <c r="D29" s="158"/>
      <c r="E29" s="159"/>
      <c r="F29" s="157" t="str">
        <f>F2</f>
        <v>名前</v>
      </c>
      <c r="G29" s="158"/>
      <c r="H29" s="158"/>
      <c r="I29" s="157"/>
      <c r="J29" s="158"/>
      <c r="K29" s="158"/>
      <c r="L29" s="158"/>
      <c r="M29" s="158"/>
      <c r="N29" s="158"/>
      <c r="O29" s="158"/>
      <c r="P29" s="158"/>
      <c r="Q29" s="159"/>
      <c r="R29" s="44"/>
      <c r="S29" s="17"/>
      <c r="V29" s="17"/>
      <c r="W29" s="17"/>
      <c r="X29" s="37"/>
      <c r="Y29" s="37" t="str">
        <f t="shared" ref="Y29:Y40" si="28">Y2</f>
        <v>①</v>
      </c>
      <c r="Z29" s="41">
        <f t="shared" ca="1" si="26"/>
        <v>9</v>
      </c>
      <c r="AA29" s="41">
        <f t="shared" ca="1" si="26"/>
        <v>0</v>
      </c>
      <c r="AB29" s="41">
        <f t="shared" ca="1" si="26"/>
        <v>5</v>
      </c>
      <c r="AC29" s="37"/>
      <c r="AD29" s="41">
        <f t="shared" ca="1" si="27"/>
        <v>6</v>
      </c>
      <c r="AE29" s="41">
        <f t="shared" ca="1" si="27"/>
        <v>9</v>
      </c>
      <c r="AF29" s="41">
        <f t="shared" ca="1" si="27"/>
        <v>6</v>
      </c>
      <c r="AG29" s="37"/>
      <c r="AH29" s="42" t="str">
        <f t="shared" ref="AH29:AM40" si="29">AH2</f>
        <v>①</v>
      </c>
      <c r="AI29" s="41">
        <f t="shared" ca="1" si="29"/>
        <v>905</v>
      </c>
      <c r="AJ29" s="37" t="str">
        <f t="shared" si="29"/>
        <v>－</v>
      </c>
      <c r="AK29" s="41">
        <f t="shared" ca="1" si="29"/>
        <v>696</v>
      </c>
      <c r="AL29" s="37" t="str">
        <f t="shared" si="29"/>
        <v>＝</v>
      </c>
      <c r="AM29" s="41">
        <f t="shared" ca="1" si="29"/>
        <v>209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>
        <f t="shared" ca="1" si="3"/>
        <v>0.66284329010383591</v>
      </c>
      <c r="BZ29" s="40">
        <f t="shared" ca="1" si="4"/>
        <v>16</v>
      </c>
      <c r="CA29" s="17"/>
      <c r="CB29" s="37">
        <v>29</v>
      </c>
      <c r="CC29" s="36">
        <v>8</v>
      </c>
      <c r="CD29" s="37">
        <v>1</v>
      </c>
      <c r="CG29" s="39"/>
      <c r="CH29" s="40"/>
      <c r="CI29" s="17"/>
      <c r="CJ29" s="37"/>
      <c r="CK29" s="36"/>
      <c r="CL29" s="37"/>
      <c r="CO29" s="39">
        <f t="shared" ca="1" si="7"/>
        <v>0.79862280890601345</v>
      </c>
      <c r="CP29" s="40">
        <f t="shared" ca="1" si="0"/>
        <v>9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8"/>
        <v>②</v>
      </c>
      <c r="Z30" s="41">
        <f t="shared" ca="1" si="26"/>
        <v>7</v>
      </c>
      <c r="AA30" s="41">
        <f t="shared" ca="1" si="26"/>
        <v>0</v>
      </c>
      <c r="AB30" s="41">
        <f t="shared" ca="1" si="26"/>
        <v>8</v>
      </c>
      <c r="AC30" s="37"/>
      <c r="AD30" s="41">
        <f t="shared" ca="1" si="27"/>
        <v>6</v>
      </c>
      <c r="AE30" s="41">
        <f t="shared" ca="1" si="27"/>
        <v>1</v>
      </c>
      <c r="AF30" s="41">
        <f t="shared" ca="1" si="27"/>
        <v>9</v>
      </c>
      <c r="AG30" s="37"/>
      <c r="AH30" s="42" t="str">
        <f t="shared" si="29"/>
        <v>②</v>
      </c>
      <c r="AI30" s="41">
        <f t="shared" ca="1" si="29"/>
        <v>708</v>
      </c>
      <c r="AJ30" s="37" t="str">
        <f t="shared" si="29"/>
        <v>－</v>
      </c>
      <c r="AK30" s="41">
        <f t="shared" ca="1" si="29"/>
        <v>619</v>
      </c>
      <c r="AL30" s="37" t="str">
        <f t="shared" si="29"/>
        <v>＝</v>
      </c>
      <c r="AM30" s="41">
        <f t="shared" ca="1" si="29"/>
        <v>89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>
        <f t="shared" ca="1" si="3"/>
        <v>7.7397435989527086E-2</v>
      </c>
      <c r="BZ30" s="40">
        <f t="shared" ca="1" si="4"/>
        <v>44</v>
      </c>
      <c r="CA30" s="17"/>
      <c r="CB30" s="37">
        <v>30</v>
      </c>
      <c r="CC30" s="36">
        <v>8</v>
      </c>
      <c r="CD30" s="37">
        <v>2</v>
      </c>
      <c r="CG30" s="39"/>
      <c r="CH30" s="40"/>
      <c r="CI30" s="17"/>
      <c r="CJ30" s="37"/>
      <c r="CK30" s="36"/>
      <c r="CL30" s="37"/>
      <c r="CO30" s="39">
        <f t="shared" ca="1" si="7"/>
        <v>0.82418141918672128</v>
      </c>
      <c r="CP30" s="40">
        <f t="shared" ca="1" si="0"/>
        <v>7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>
        <f ca="1">IF($AT43="","",VLOOKUP($AT43,$BT$43:$BU$53,2,FALSE))</f>
        <v>9</v>
      </c>
      <c r="E31" s="21"/>
      <c r="F31" s="21"/>
      <c r="G31" s="23"/>
      <c r="H31" s="21"/>
      <c r="I31" s="21"/>
      <c r="J31" s="22">
        <f ca="1">IF($AT44="","",VLOOKUP($AT44,$BT$43:$BU$53,2,FALSE))</f>
        <v>9</v>
      </c>
      <c r="K31" s="21"/>
      <c r="L31" s="24"/>
      <c r="M31" s="20"/>
      <c r="N31" s="24"/>
      <c r="O31" s="21"/>
      <c r="P31" s="22">
        <f ca="1">IF($AT45="","",VLOOKUP($AT45,$BT$43:$BU$53,2,FALSE))</f>
        <v>9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8"/>
        <v>③</v>
      </c>
      <c r="Z31" s="41">
        <f t="shared" ca="1" si="26"/>
        <v>6</v>
      </c>
      <c r="AA31" s="41">
        <f t="shared" ca="1" si="26"/>
        <v>0</v>
      </c>
      <c r="AB31" s="41">
        <f t="shared" ca="1" si="26"/>
        <v>0</v>
      </c>
      <c r="AC31" s="37"/>
      <c r="AD31" s="41">
        <f t="shared" ca="1" si="27"/>
        <v>5</v>
      </c>
      <c r="AE31" s="41">
        <f t="shared" ca="1" si="27"/>
        <v>4</v>
      </c>
      <c r="AF31" s="41">
        <f t="shared" ca="1" si="27"/>
        <v>5</v>
      </c>
      <c r="AG31" s="37"/>
      <c r="AH31" s="42" t="str">
        <f t="shared" si="29"/>
        <v>③</v>
      </c>
      <c r="AI31" s="41">
        <f t="shared" ca="1" si="29"/>
        <v>600</v>
      </c>
      <c r="AJ31" s="37" t="str">
        <f t="shared" si="29"/>
        <v>－</v>
      </c>
      <c r="AK31" s="41">
        <f t="shared" ca="1" si="29"/>
        <v>545</v>
      </c>
      <c r="AL31" s="37" t="str">
        <f t="shared" si="29"/>
        <v>＝</v>
      </c>
      <c r="AM31" s="41">
        <f t="shared" ca="1" si="29"/>
        <v>55</v>
      </c>
      <c r="AN31" s="37"/>
      <c r="AO31" s="36"/>
      <c r="AP31" s="92"/>
      <c r="AQ31" s="104"/>
      <c r="AR31" s="104"/>
      <c r="AS31" s="104">
        <f ca="1">IF(AT43="","",VLOOKUP($AT43,$BT$43:$BU$53,2,FALSE))</f>
        <v>9</v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>
        <f t="shared" ca="1" si="3"/>
        <v>0.412132505604758</v>
      </c>
      <c r="BZ31" s="40">
        <f t="shared" ca="1" si="4"/>
        <v>26</v>
      </c>
      <c r="CA31" s="17"/>
      <c r="CB31" s="37">
        <v>31</v>
      </c>
      <c r="CC31" s="36">
        <v>8</v>
      </c>
      <c r="CD31" s="37">
        <v>3</v>
      </c>
      <c r="CG31" s="39"/>
      <c r="CH31" s="40"/>
      <c r="CI31" s="17"/>
      <c r="CJ31" s="37"/>
      <c r="CK31" s="36"/>
      <c r="CL31" s="37"/>
      <c r="CO31" s="39">
        <f t="shared" ca="1" si="7"/>
        <v>0.2939308133263322</v>
      </c>
      <c r="CP31" s="40">
        <f t="shared" ca="1" si="0"/>
        <v>28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>
        <f ca="1">IF($AH43="","",VLOOKUP($AH43,$BT$43:$BU$53,2,FALSE))</f>
        <v>8</v>
      </c>
      <c r="D32" s="32">
        <f ca="1">IF($BC43="","",VLOOKUP($BC43,$BT$43:$BU$53,2,FALSE))</f>
        <v>10</v>
      </c>
      <c r="E32" s="32">
        <f ca="1">IF($BN43="","",VLOOKUP($BN43,$BT$43:$BU$53,2,FALSE))</f>
        <v>10</v>
      </c>
      <c r="F32" s="8"/>
      <c r="G32" s="6" t="str">
        <f>G5</f>
        <v>②</v>
      </c>
      <c r="H32" s="7"/>
      <c r="I32" s="32">
        <f ca="1">IF($AH44="","",VLOOKUP($AH44,$BT$43:$BU$53,2,FALSE))</f>
        <v>6</v>
      </c>
      <c r="J32" s="32">
        <f ca="1">IF($BC44="","",VLOOKUP($BC44,$BT$43:$BU$53,2,FALSE))</f>
        <v>10</v>
      </c>
      <c r="K32" s="32">
        <f ca="1">IF($BN44="","",VLOOKUP($BN44,$BT$43:$BU$53,2,FALSE))</f>
        <v>10</v>
      </c>
      <c r="L32" s="8"/>
      <c r="M32" s="6" t="str">
        <f>M5</f>
        <v>③</v>
      </c>
      <c r="N32" s="26"/>
      <c r="O32" s="32">
        <f ca="1">IF($AH45="","",VLOOKUP($AH45,$BT$43:$BU$53,2,FALSE))</f>
        <v>5</v>
      </c>
      <c r="P32" s="32">
        <f ca="1">IF($BC45="","",VLOOKUP($BC45,$BT$43:$BU$53,2,FALSE))</f>
        <v>10</v>
      </c>
      <c r="Q32" s="32">
        <f ca="1">IF($BN45="","",VLOOKUP($BN45,$BT$43:$BU$53,2,FALSE))</f>
        <v>10</v>
      </c>
      <c r="R32" s="8"/>
      <c r="S32" s="2"/>
      <c r="T32" s="2"/>
      <c r="U32" s="44"/>
      <c r="V32" s="2"/>
      <c r="W32" s="2"/>
      <c r="X32" s="37"/>
      <c r="Y32" s="37" t="str">
        <f t="shared" si="28"/>
        <v>④</v>
      </c>
      <c r="Z32" s="41">
        <f t="shared" ca="1" si="26"/>
        <v>9</v>
      </c>
      <c r="AA32" s="41">
        <f t="shared" ca="1" si="26"/>
        <v>0</v>
      </c>
      <c r="AB32" s="41">
        <f t="shared" ca="1" si="26"/>
        <v>4</v>
      </c>
      <c r="AC32" s="37"/>
      <c r="AD32" s="41">
        <f t="shared" ca="1" si="27"/>
        <v>8</v>
      </c>
      <c r="AE32" s="41">
        <f t="shared" ca="1" si="27"/>
        <v>7</v>
      </c>
      <c r="AF32" s="41">
        <f t="shared" ca="1" si="27"/>
        <v>5</v>
      </c>
      <c r="AG32" s="37"/>
      <c r="AH32" s="42" t="str">
        <f t="shared" si="29"/>
        <v>④</v>
      </c>
      <c r="AI32" s="41">
        <f t="shared" ca="1" si="29"/>
        <v>904</v>
      </c>
      <c r="AJ32" s="37" t="str">
        <f t="shared" si="29"/>
        <v>－</v>
      </c>
      <c r="AK32" s="41">
        <f t="shared" ca="1" si="29"/>
        <v>875</v>
      </c>
      <c r="AL32" s="37" t="str">
        <f t="shared" si="29"/>
        <v>＝</v>
      </c>
      <c r="AM32" s="41">
        <f t="shared" ca="1" si="29"/>
        <v>29</v>
      </c>
      <c r="AN32" s="37"/>
      <c r="AO32" s="36"/>
      <c r="AP32" s="92"/>
      <c r="AQ32" s="103"/>
      <c r="AR32" s="104">
        <f ca="1">IF(AH43="","",VLOOKUP($AH43,$BT$43:$BU$53,2,FALSE))</f>
        <v>8</v>
      </c>
      <c r="AS32" s="104">
        <f ca="1">IF(BC43="","",VLOOKUP($BC43,$BT$43:$BU$53,2,FALSE))</f>
        <v>10</v>
      </c>
      <c r="AT32" s="104">
        <f ca="1">IF(BN43="","",VLOOKUP($BN43,$BT$43:$BU$53,2,FALSE))</f>
        <v>10</v>
      </c>
      <c r="AU32" s="93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>
        <f t="shared" ca="1" si="3"/>
        <v>0.77281272152095848</v>
      </c>
      <c r="BZ32" s="40">
        <f t="shared" ca="1" si="4"/>
        <v>11</v>
      </c>
      <c r="CA32" s="17"/>
      <c r="CB32" s="37">
        <v>32</v>
      </c>
      <c r="CC32" s="36">
        <v>8</v>
      </c>
      <c r="CD32" s="37">
        <v>4</v>
      </c>
      <c r="CG32" s="39"/>
      <c r="CH32" s="40"/>
      <c r="CI32" s="17"/>
      <c r="CJ32" s="37"/>
      <c r="CK32" s="36"/>
      <c r="CL32" s="37"/>
      <c r="CO32" s="39">
        <f t="shared" ca="1" si="7"/>
        <v>0.14413104722689574</v>
      </c>
      <c r="CP32" s="40">
        <f t="shared" ca="1" si="0"/>
        <v>35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30">C6</f>
        <v>9</v>
      </c>
      <c r="D33" s="11">
        <f t="shared" ca="1" si="30"/>
        <v>0</v>
      </c>
      <c r="E33" s="11">
        <f t="shared" ca="1" si="30"/>
        <v>5</v>
      </c>
      <c r="F33" s="8"/>
      <c r="G33" s="9"/>
      <c r="H33" s="27"/>
      <c r="I33" s="28">
        <f t="shared" ca="1" si="30"/>
        <v>7</v>
      </c>
      <c r="J33" s="11">
        <f t="shared" ca="1" si="30"/>
        <v>0</v>
      </c>
      <c r="K33" s="11">
        <f t="shared" ca="1" si="30"/>
        <v>8</v>
      </c>
      <c r="L33" s="8"/>
      <c r="M33" s="9"/>
      <c r="N33" s="27"/>
      <c r="O33" s="28">
        <f t="shared" ca="1" si="30"/>
        <v>6</v>
      </c>
      <c r="P33" s="11">
        <f t="shared" ca="1" si="30"/>
        <v>0</v>
      </c>
      <c r="Q33" s="11">
        <f t="shared" ca="1" si="30"/>
        <v>0</v>
      </c>
      <c r="R33" s="8"/>
      <c r="S33" s="2"/>
      <c r="T33" s="44"/>
      <c r="U33" s="2"/>
      <c r="V33" s="2"/>
      <c r="W33" s="2"/>
      <c r="X33" s="37"/>
      <c r="Y33" s="37" t="str">
        <f t="shared" si="28"/>
        <v>⑤</v>
      </c>
      <c r="Z33" s="41">
        <f t="shared" ca="1" si="26"/>
        <v>5</v>
      </c>
      <c r="AA33" s="41">
        <f t="shared" ca="1" si="26"/>
        <v>0</v>
      </c>
      <c r="AB33" s="41">
        <f t="shared" ca="1" si="26"/>
        <v>4</v>
      </c>
      <c r="AC33" s="37"/>
      <c r="AD33" s="41">
        <f t="shared" ca="1" si="27"/>
        <v>4</v>
      </c>
      <c r="AE33" s="41">
        <f t="shared" ca="1" si="27"/>
        <v>8</v>
      </c>
      <c r="AF33" s="41">
        <f t="shared" ca="1" si="27"/>
        <v>8</v>
      </c>
      <c r="AG33" s="37"/>
      <c r="AH33" s="42" t="str">
        <f t="shared" si="29"/>
        <v>⑤</v>
      </c>
      <c r="AI33" s="41">
        <f t="shared" ca="1" si="29"/>
        <v>504</v>
      </c>
      <c r="AJ33" s="37" t="str">
        <f t="shared" si="29"/>
        <v>－</v>
      </c>
      <c r="AK33" s="41">
        <f t="shared" ca="1" si="29"/>
        <v>488</v>
      </c>
      <c r="AL33" s="37" t="str">
        <f t="shared" si="29"/>
        <v>＝</v>
      </c>
      <c r="AM33" s="41">
        <f t="shared" ca="1" si="29"/>
        <v>16</v>
      </c>
      <c r="AN33" s="37"/>
      <c r="AO33" s="36"/>
      <c r="AP33" s="92"/>
      <c r="AQ33" s="97"/>
      <c r="AR33" s="98">
        <f t="shared" ref="AR33:AT35" ca="1" si="31">C33</f>
        <v>9</v>
      </c>
      <c r="AS33" s="99">
        <f t="shared" ca="1" si="31"/>
        <v>0</v>
      </c>
      <c r="AT33" s="99">
        <f t="shared" ca="1" si="31"/>
        <v>5</v>
      </c>
      <c r="AU33" s="93"/>
      <c r="AV33" s="36"/>
      <c r="AW33" s="9"/>
      <c r="AX33" s="2"/>
      <c r="AY33" s="26" t="s">
        <v>55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>
        <f t="shared" ca="1" si="3"/>
        <v>0.56455854128752425</v>
      </c>
      <c r="BZ33" s="40">
        <f t="shared" ca="1" si="4"/>
        <v>19</v>
      </c>
      <c r="CA33" s="17"/>
      <c r="CB33" s="37">
        <v>33</v>
      </c>
      <c r="CC33" s="36">
        <v>8</v>
      </c>
      <c r="CD33" s="37">
        <v>5</v>
      </c>
      <c r="CG33" s="39"/>
      <c r="CH33" s="40"/>
      <c r="CI33" s="17"/>
      <c r="CJ33" s="37"/>
      <c r="CK33" s="36"/>
      <c r="CL33" s="37"/>
      <c r="CO33" s="39">
        <f t="shared" ca="1" si="7"/>
        <v>0.8222699114769787</v>
      </c>
      <c r="CP33" s="40">
        <f t="shared" ca="1" si="0"/>
        <v>8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2">B7</f>
        <v>－</v>
      </c>
      <c r="C34" s="13">
        <f t="shared" ca="1" si="32"/>
        <v>6</v>
      </c>
      <c r="D34" s="13">
        <f t="shared" ca="1" si="32"/>
        <v>9</v>
      </c>
      <c r="E34" s="13">
        <f t="shared" ca="1" si="32"/>
        <v>6</v>
      </c>
      <c r="F34" s="8"/>
      <c r="G34" s="9"/>
      <c r="H34" s="12" t="str">
        <f t="shared" si="32"/>
        <v>－</v>
      </c>
      <c r="I34" s="13">
        <f t="shared" ca="1" si="32"/>
        <v>6</v>
      </c>
      <c r="J34" s="13">
        <f t="shared" ca="1" si="32"/>
        <v>1</v>
      </c>
      <c r="K34" s="13">
        <f t="shared" ca="1" si="32"/>
        <v>9</v>
      </c>
      <c r="L34" s="8"/>
      <c r="M34" s="9"/>
      <c r="N34" s="12" t="str">
        <f t="shared" si="32"/>
        <v>－</v>
      </c>
      <c r="O34" s="13">
        <f t="shared" ca="1" si="32"/>
        <v>5</v>
      </c>
      <c r="P34" s="13">
        <f t="shared" ca="1" si="32"/>
        <v>4</v>
      </c>
      <c r="Q34" s="13">
        <f t="shared" ca="1" si="32"/>
        <v>5</v>
      </c>
      <c r="R34" s="8"/>
      <c r="S34" s="2"/>
      <c r="U34" s="2"/>
      <c r="V34" s="2"/>
      <c r="W34" s="2"/>
      <c r="X34" s="37"/>
      <c r="Y34" s="37" t="str">
        <f t="shared" si="28"/>
        <v>⑥</v>
      </c>
      <c r="Z34" s="41">
        <f t="shared" ca="1" si="26"/>
        <v>4</v>
      </c>
      <c r="AA34" s="41">
        <f t="shared" ca="1" si="26"/>
        <v>0</v>
      </c>
      <c r="AB34" s="41">
        <f t="shared" ca="1" si="26"/>
        <v>6</v>
      </c>
      <c r="AC34" s="37"/>
      <c r="AD34" s="41">
        <f t="shared" ca="1" si="27"/>
        <v>3</v>
      </c>
      <c r="AE34" s="41">
        <f t="shared" ca="1" si="27"/>
        <v>2</v>
      </c>
      <c r="AF34" s="41">
        <f t="shared" ca="1" si="27"/>
        <v>9</v>
      </c>
      <c r="AG34" s="37"/>
      <c r="AH34" s="42" t="str">
        <f t="shared" si="29"/>
        <v>⑥</v>
      </c>
      <c r="AI34" s="41">
        <f t="shared" ca="1" si="29"/>
        <v>406</v>
      </c>
      <c r="AJ34" s="37" t="str">
        <f t="shared" si="29"/>
        <v>－</v>
      </c>
      <c r="AK34" s="41">
        <f t="shared" ca="1" si="29"/>
        <v>329</v>
      </c>
      <c r="AL34" s="37" t="str">
        <f t="shared" si="29"/>
        <v>＝</v>
      </c>
      <c r="AM34" s="41">
        <f t="shared" ca="1" si="29"/>
        <v>77</v>
      </c>
      <c r="AN34" s="37"/>
      <c r="AO34" s="36"/>
      <c r="AP34" s="92"/>
      <c r="AQ34" s="100" t="s">
        <v>20</v>
      </c>
      <c r="AR34" s="101">
        <f t="shared" ca="1" si="31"/>
        <v>6</v>
      </c>
      <c r="AS34" s="101">
        <f t="shared" ca="1" si="31"/>
        <v>9</v>
      </c>
      <c r="AT34" s="101">
        <f t="shared" ca="1" si="31"/>
        <v>6</v>
      </c>
      <c r="AU34" s="93"/>
      <c r="AV34" s="36"/>
      <c r="AW34" s="9"/>
      <c r="AX34" s="100" t="s">
        <v>229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>
        <f t="shared" ca="1" si="3"/>
        <v>0.11839472166867215</v>
      </c>
      <c r="BZ34" s="40">
        <f t="shared" ca="1" si="4"/>
        <v>38</v>
      </c>
      <c r="CA34" s="17"/>
      <c r="CB34" s="37">
        <v>34</v>
      </c>
      <c r="CC34" s="36">
        <v>8</v>
      </c>
      <c r="CD34" s="37">
        <v>6</v>
      </c>
      <c r="CG34" s="39"/>
      <c r="CH34" s="40"/>
      <c r="CI34" s="17"/>
      <c r="CJ34" s="37"/>
      <c r="CK34" s="36"/>
      <c r="CL34" s="37"/>
      <c r="CO34" s="39">
        <f t="shared" ca="1" si="7"/>
        <v>0.56408373143492763</v>
      </c>
      <c r="CP34" s="40">
        <f t="shared" ca="1" si="0"/>
        <v>18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2</v>
      </c>
      <c r="D35" s="30">
        <f ca="1">MOD(ROUNDDOWN(AM29/10,0),10)</f>
        <v>0</v>
      </c>
      <c r="E35" s="30">
        <f ca="1">MOD(ROUNDDOWN(AM29/1,0),10)</f>
        <v>9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8</v>
      </c>
      <c r="K35" s="30">
        <f ca="1">MOD(ROUNDDOWN(AM30/1,0),10)</f>
        <v>9</v>
      </c>
      <c r="L35" s="8"/>
      <c r="M35" s="9"/>
      <c r="N35" s="29"/>
      <c r="O35" s="30">
        <f ca="1">MOD(ROUNDDOWN(AM31/100,0),10)</f>
        <v>0</v>
      </c>
      <c r="P35" s="30">
        <f ca="1">MOD(ROUNDDOWN(AM31/10,0),10)</f>
        <v>5</v>
      </c>
      <c r="Q35" s="30">
        <f ca="1">MOD(AM31,10)</f>
        <v>5</v>
      </c>
      <c r="R35" s="8"/>
      <c r="S35" s="2"/>
      <c r="T35" s="82"/>
      <c r="U35" s="2"/>
      <c r="V35" s="2"/>
      <c r="W35" s="2"/>
      <c r="X35" s="37"/>
      <c r="Y35" s="37" t="str">
        <f t="shared" si="28"/>
        <v>⑦</v>
      </c>
      <c r="Z35" s="41">
        <f t="shared" ca="1" si="26"/>
        <v>2</v>
      </c>
      <c r="AA35" s="41">
        <f t="shared" ca="1" si="26"/>
        <v>0</v>
      </c>
      <c r="AB35" s="41">
        <f t="shared" ca="1" si="26"/>
        <v>5</v>
      </c>
      <c r="AC35" s="37"/>
      <c r="AD35" s="41">
        <f t="shared" ca="1" si="27"/>
        <v>1</v>
      </c>
      <c r="AE35" s="41">
        <f t="shared" ca="1" si="27"/>
        <v>0</v>
      </c>
      <c r="AF35" s="41">
        <f t="shared" ca="1" si="27"/>
        <v>9</v>
      </c>
      <c r="AG35" s="37"/>
      <c r="AH35" s="42" t="str">
        <f t="shared" si="29"/>
        <v>⑦</v>
      </c>
      <c r="AI35" s="41">
        <f t="shared" ca="1" si="29"/>
        <v>205</v>
      </c>
      <c r="AJ35" s="37" t="str">
        <f t="shared" si="29"/>
        <v>－</v>
      </c>
      <c r="AK35" s="41">
        <f t="shared" ca="1" si="29"/>
        <v>109</v>
      </c>
      <c r="AL35" s="37" t="str">
        <f t="shared" si="29"/>
        <v>＝</v>
      </c>
      <c r="AM35" s="41">
        <f t="shared" ca="1" si="29"/>
        <v>96</v>
      </c>
      <c r="AN35" s="37"/>
      <c r="AO35" s="36"/>
      <c r="AP35" s="92"/>
      <c r="AQ35" s="102"/>
      <c r="AR35" s="99">
        <f ca="1">C35</f>
        <v>2</v>
      </c>
      <c r="AS35" s="99">
        <f t="shared" ca="1" si="31"/>
        <v>0</v>
      </c>
      <c r="AT35" s="99">
        <f t="shared" ca="1" si="31"/>
        <v>9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>
        <f t="shared" ca="1" si="3"/>
        <v>0.29700092121301702</v>
      </c>
      <c r="BZ35" s="40">
        <f t="shared" ca="1" si="4"/>
        <v>32</v>
      </c>
      <c r="CA35" s="17"/>
      <c r="CB35" s="37">
        <v>35</v>
      </c>
      <c r="CC35" s="36">
        <v>8</v>
      </c>
      <c r="CD35" s="37">
        <v>7</v>
      </c>
      <c r="CG35" s="39"/>
      <c r="CH35" s="40"/>
      <c r="CI35" s="17"/>
      <c r="CJ35" s="37"/>
      <c r="CK35" s="37"/>
      <c r="CL35" s="37"/>
      <c r="CO35" s="39">
        <f t="shared" ca="1" si="7"/>
        <v>0.69059968331577071</v>
      </c>
      <c r="CP35" s="40">
        <f t="shared" ca="1" si="0"/>
        <v>13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8"/>
        <v>⑧</v>
      </c>
      <c r="Z36" s="41">
        <f t="shared" ca="1" si="26"/>
        <v>3</v>
      </c>
      <c r="AA36" s="41">
        <f t="shared" ca="1" si="26"/>
        <v>0</v>
      </c>
      <c r="AB36" s="41">
        <f t="shared" ca="1" si="26"/>
        <v>0</v>
      </c>
      <c r="AC36" s="37"/>
      <c r="AD36" s="41">
        <f t="shared" ca="1" si="27"/>
        <v>2</v>
      </c>
      <c r="AE36" s="41">
        <f t="shared" ca="1" si="27"/>
        <v>0</v>
      </c>
      <c r="AF36" s="41">
        <f t="shared" ca="1" si="27"/>
        <v>4</v>
      </c>
      <c r="AG36" s="37"/>
      <c r="AH36" s="42" t="str">
        <f t="shared" si="29"/>
        <v>⑧</v>
      </c>
      <c r="AI36" s="41">
        <f t="shared" ca="1" si="29"/>
        <v>300</v>
      </c>
      <c r="AJ36" s="37" t="str">
        <f t="shared" si="29"/>
        <v>－</v>
      </c>
      <c r="AK36" s="41">
        <f t="shared" ca="1" si="29"/>
        <v>204</v>
      </c>
      <c r="AL36" s="37" t="str">
        <f t="shared" si="29"/>
        <v>＝</v>
      </c>
      <c r="AM36" s="41">
        <f t="shared" ca="1" si="29"/>
        <v>96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>
        <f t="shared" ca="1" si="3"/>
        <v>0.80791666502019832</v>
      </c>
      <c r="BZ36" s="40">
        <f t="shared" ca="1" si="4"/>
        <v>7</v>
      </c>
      <c r="CA36" s="17"/>
      <c r="CB36" s="37">
        <v>36</v>
      </c>
      <c r="CC36" s="36">
        <v>8</v>
      </c>
      <c r="CD36" s="37">
        <v>8</v>
      </c>
      <c r="CG36" s="39"/>
      <c r="CH36" s="40"/>
      <c r="CI36" s="17"/>
      <c r="CJ36" s="37"/>
      <c r="CK36" s="37"/>
      <c r="CL36" s="37"/>
      <c r="CO36" s="39">
        <f t="shared" ca="1" si="7"/>
        <v>0.19882050283135977</v>
      </c>
      <c r="CP36" s="40">
        <f t="shared" ca="1" si="0"/>
        <v>33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>
        <f ca="1">IF($AT46="","",VLOOKUP($AT46,$BT$43:$BU$53,2,FALSE))</f>
        <v>9</v>
      </c>
      <c r="E37" s="21"/>
      <c r="F37" s="21"/>
      <c r="G37" s="23"/>
      <c r="H37" s="21"/>
      <c r="I37" s="21"/>
      <c r="J37" s="22">
        <f ca="1">IF($AT47="","",VLOOKUP($AT47,$BT$43:$BU$53,2,FALSE))</f>
        <v>9</v>
      </c>
      <c r="K37" s="21"/>
      <c r="L37" s="24"/>
      <c r="M37" s="20"/>
      <c r="N37" s="24"/>
      <c r="O37" s="21"/>
      <c r="P37" s="22">
        <f ca="1">IF($AT48="","",VLOOKUP($AT48,$BT$43:$BU$53,2,FALSE))</f>
        <v>9</v>
      </c>
      <c r="Q37" s="21"/>
      <c r="R37" s="5"/>
      <c r="S37" s="2"/>
      <c r="T37" s="2"/>
      <c r="U37" s="2"/>
      <c r="V37" s="2"/>
      <c r="W37" s="2"/>
      <c r="X37" s="37"/>
      <c r="Y37" s="37" t="str">
        <f t="shared" si="28"/>
        <v>⑨</v>
      </c>
      <c r="Z37" s="41">
        <f t="shared" ca="1" si="26"/>
        <v>3</v>
      </c>
      <c r="AA37" s="41">
        <f t="shared" ca="1" si="26"/>
        <v>0</v>
      </c>
      <c r="AB37" s="41">
        <f t="shared" ca="1" si="26"/>
        <v>7</v>
      </c>
      <c r="AC37" s="37"/>
      <c r="AD37" s="41">
        <f t="shared" ca="1" si="27"/>
        <v>1</v>
      </c>
      <c r="AE37" s="41">
        <f t="shared" ca="1" si="27"/>
        <v>0</v>
      </c>
      <c r="AF37" s="41">
        <f t="shared" ca="1" si="27"/>
        <v>8</v>
      </c>
      <c r="AG37" s="37"/>
      <c r="AH37" s="42" t="str">
        <f t="shared" si="29"/>
        <v>⑨</v>
      </c>
      <c r="AI37" s="41">
        <f t="shared" ca="1" si="29"/>
        <v>307</v>
      </c>
      <c r="AJ37" s="37" t="str">
        <f t="shared" si="29"/>
        <v>－</v>
      </c>
      <c r="AK37" s="41">
        <f t="shared" ca="1" si="29"/>
        <v>108</v>
      </c>
      <c r="AL37" s="37" t="str">
        <f t="shared" si="29"/>
        <v>＝</v>
      </c>
      <c r="AM37" s="41">
        <f t="shared" ca="1" si="29"/>
        <v>199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>
        <f t="shared" ca="1" si="3"/>
        <v>0.59163405166447769</v>
      </c>
      <c r="BZ37" s="40">
        <f t="shared" ca="1" si="4"/>
        <v>18</v>
      </c>
      <c r="CA37" s="17"/>
      <c r="CB37" s="37">
        <v>37</v>
      </c>
      <c r="CC37" s="36">
        <v>9</v>
      </c>
      <c r="CD37" s="37">
        <v>1</v>
      </c>
      <c r="CG37" s="39"/>
      <c r="CH37" s="40"/>
      <c r="CI37" s="17"/>
      <c r="CJ37" s="37"/>
      <c r="CK37" s="37"/>
      <c r="CL37" s="37"/>
      <c r="CO37" s="39">
        <f t="shared" ca="1" si="7"/>
        <v>0.63808242410952043</v>
      </c>
      <c r="CP37" s="40">
        <f t="shared" ca="1" si="0"/>
        <v>15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>
        <f ca="1">IF($AH46="","",VLOOKUP($AH46,$BT$43:$BU$53,2,FALSE))</f>
        <v>8</v>
      </c>
      <c r="D38" s="32">
        <f ca="1">IF($BC46="","",VLOOKUP($BC46,$BT$43:$BU$53,2,FALSE))</f>
        <v>10</v>
      </c>
      <c r="E38" s="32">
        <f ca="1">IF($BN46="","",VLOOKUP($BN46,$BT$43:$BU$53,2,FALSE))</f>
        <v>10</v>
      </c>
      <c r="F38" s="8"/>
      <c r="G38" s="6" t="str">
        <f>G11</f>
        <v>⑤</v>
      </c>
      <c r="H38" s="7"/>
      <c r="I38" s="32">
        <f ca="1">IF($AH47="","",VLOOKUP($AH47,$BT$43:$BU$53,2,FALSE))</f>
        <v>4</v>
      </c>
      <c r="J38" s="32">
        <f ca="1">IF($BC47="","",VLOOKUP($BC47,$BT$43:$BU$53,2,FALSE))</f>
        <v>10</v>
      </c>
      <c r="K38" s="32">
        <f ca="1">IF($BN47="","",VLOOKUP($BN47,$BT$43:$BU$53,2,FALSE))</f>
        <v>10</v>
      </c>
      <c r="L38" s="8"/>
      <c r="M38" s="6" t="str">
        <f>M11</f>
        <v>⑥</v>
      </c>
      <c r="N38" s="7"/>
      <c r="O38" s="32">
        <f ca="1">IF($AH48="","",VLOOKUP($AH48,$BT$43:$BU$53,2,FALSE))</f>
        <v>3</v>
      </c>
      <c r="P38" s="32">
        <f ca="1">IF($BC48="","",VLOOKUP($BC48,$BT$43:$BU$53,2,FALSE))</f>
        <v>10</v>
      </c>
      <c r="Q38" s="32">
        <f ca="1">IF($BN48="","",VLOOKUP($BN48,$BT$43:$BU$53,2,FALSE))</f>
        <v>10</v>
      </c>
      <c r="R38" s="8"/>
      <c r="S38" s="2"/>
      <c r="T38" s="2"/>
      <c r="U38" s="2"/>
      <c r="V38" s="2"/>
      <c r="W38" s="2"/>
      <c r="X38" s="37"/>
      <c r="Y38" s="37" t="str">
        <f t="shared" si="28"/>
        <v>⑩</v>
      </c>
      <c r="Z38" s="41">
        <f t="shared" ca="1" si="26"/>
        <v>9</v>
      </c>
      <c r="AA38" s="41">
        <f t="shared" ca="1" si="26"/>
        <v>0</v>
      </c>
      <c r="AB38" s="41">
        <f t="shared" ca="1" si="26"/>
        <v>2</v>
      </c>
      <c r="AC38" s="37"/>
      <c r="AD38" s="41">
        <f t="shared" ca="1" si="27"/>
        <v>4</v>
      </c>
      <c r="AE38" s="41">
        <f t="shared" ca="1" si="27"/>
        <v>0</v>
      </c>
      <c r="AF38" s="41">
        <f t="shared" ca="1" si="27"/>
        <v>6</v>
      </c>
      <c r="AG38" s="37"/>
      <c r="AH38" s="42" t="str">
        <f t="shared" si="29"/>
        <v>⑩</v>
      </c>
      <c r="AI38" s="41">
        <f t="shared" ca="1" si="29"/>
        <v>902</v>
      </c>
      <c r="AJ38" s="37" t="str">
        <f t="shared" si="29"/>
        <v>－</v>
      </c>
      <c r="AK38" s="41">
        <f t="shared" ca="1" si="29"/>
        <v>406</v>
      </c>
      <c r="AL38" s="37" t="str">
        <f t="shared" si="29"/>
        <v>＝</v>
      </c>
      <c r="AM38" s="41">
        <f t="shared" ca="1" si="29"/>
        <v>496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>
        <f t="shared" ca="1" si="3"/>
        <v>0.71578052671874803</v>
      </c>
      <c r="BZ38" s="40">
        <f t="shared" ca="1" si="4"/>
        <v>14</v>
      </c>
      <c r="CB38" s="37">
        <v>38</v>
      </c>
      <c r="CC38" s="36">
        <v>9</v>
      </c>
      <c r="CD38" s="37">
        <v>2</v>
      </c>
      <c r="CG38" s="39"/>
      <c r="CH38" s="40"/>
      <c r="CJ38" s="37"/>
      <c r="CK38" s="37"/>
      <c r="CL38" s="37"/>
      <c r="CO38" s="39">
        <f t="shared" ca="1" si="7"/>
        <v>0.46642497731514043</v>
      </c>
      <c r="CP38" s="40">
        <f t="shared" ca="1" si="0"/>
        <v>22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3">C12</f>
        <v>9</v>
      </c>
      <c r="D39" s="11">
        <f t="shared" ca="1" si="33"/>
        <v>0</v>
      </c>
      <c r="E39" s="11">
        <f t="shared" ca="1" si="33"/>
        <v>4</v>
      </c>
      <c r="F39" s="8"/>
      <c r="G39" s="9"/>
      <c r="H39" s="10"/>
      <c r="I39" s="11">
        <f t="shared" ca="1" si="33"/>
        <v>5</v>
      </c>
      <c r="J39" s="11">
        <f t="shared" ca="1" si="33"/>
        <v>0</v>
      </c>
      <c r="K39" s="11">
        <f t="shared" ca="1" si="33"/>
        <v>4</v>
      </c>
      <c r="L39" s="8"/>
      <c r="M39" s="9"/>
      <c r="N39" s="10"/>
      <c r="O39" s="11">
        <f t="shared" ca="1" si="33"/>
        <v>4</v>
      </c>
      <c r="P39" s="11">
        <f t="shared" ca="1" si="33"/>
        <v>0</v>
      </c>
      <c r="Q39" s="11">
        <f t="shared" ca="1" si="33"/>
        <v>6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8"/>
        <v>⑪</v>
      </c>
      <c r="Z39" s="41">
        <f t="shared" ca="1" si="26"/>
        <v>9</v>
      </c>
      <c r="AA39" s="41">
        <f t="shared" ca="1" si="26"/>
        <v>0</v>
      </c>
      <c r="AB39" s="41">
        <f t="shared" ca="1" si="26"/>
        <v>1</v>
      </c>
      <c r="AC39" s="37"/>
      <c r="AD39" s="41">
        <f t="shared" ca="1" si="27"/>
        <v>7</v>
      </c>
      <c r="AE39" s="41">
        <f t="shared" ca="1" si="27"/>
        <v>0</v>
      </c>
      <c r="AF39" s="41">
        <f t="shared" ca="1" si="27"/>
        <v>6</v>
      </c>
      <c r="AG39" s="37"/>
      <c r="AH39" s="42" t="str">
        <f t="shared" si="29"/>
        <v>⑪</v>
      </c>
      <c r="AI39" s="41">
        <f t="shared" ca="1" si="29"/>
        <v>901</v>
      </c>
      <c r="AJ39" s="37" t="str">
        <f t="shared" si="29"/>
        <v>－</v>
      </c>
      <c r="AK39" s="41">
        <f t="shared" ca="1" si="29"/>
        <v>706</v>
      </c>
      <c r="AL39" s="37" t="str">
        <f t="shared" si="29"/>
        <v>＝</v>
      </c>
      <c r="AM39" s="41">
        <f t="shared" ca="1" si="29"/>
        <v>195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>
        <f t="shared" ca="1" si="3"/>
        <v>0.42865802963142774</v>
      </c>
      <c r="BZ39" s="40">
        <f t="shared" ca="1" si="4"/>
        <v>25</v>
      </c>
      <c r="CB39" s="37">
        <v>39</v>
      </c>
      <c r="CC39" s="36">
        <v>9</v>
      </c>
      <c r="CD39" s="37">
        <v>3</v>
      </c>
      <c r="CG39" s="39"/>
      <c r="CH39" s="40"/>
      <c r="CJ39" s="37"/>
      <c r="CK39" s="36"/>
      <c r="CL39" s="37"/>
      <c r="CO39" s="39">
        <f t="shared" ca="1" si="7"/>
        <v>0.68701188466624397</v>
      </c>
      <c r="CP39" s="40">
        <f t="shared" ca="1" si="0"/>
        <v>14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4">B13</f>
        <v>－</v>
      </c>
      <c r="C40" s="13">
        <f t="shared" ca="1" si="34"/>
        <v>8</v>
      </c>
      <c r="D40" s="13">
        <f t="shared" ca="1" si="34"/>
        <v>7</v>
      </c>
      <c r="E40" s="13">
        <f t="shared" ca="1" si="34"/>
        <v>5</v>
      </c>
      <c r="F40" s="8"/>
      <c r="G40" s="9"/>
      <c r="H40" s="12" t="str">
        <f t="shared" si="34"/>
        <v>－</v>
      </c>
      <c r="I40" s="13">
        <f t="shared" ca="1" si="34"/>
        <v>4</v>
      </c>
      <c r="J40" s="13">
        <f t="shared" ca="1" si="34"/>
        <v>8</v>
      </c>
      <c r="K40" s="13">
        <f t="shared" ca="1" si="34"/>
        <v>8</v>
      </c>
      <c r="L40" s="8"/>
      <c r="M40" s="9"/>
      <c r="N40" s="12" t="str">
        <f t="shared" si="34"/>
        <v>－</v>
      </c>
      <c r="O40" s="13">
        <f t="shared" ca="1" si="34"/>
        <v>3</v>
      </c>
      <c r="P40" s="13">
        <f t="shared" ca="1" si="34"/>
        <v>2</v>
      </c>
      <c r="Q40" s="13">
        <f t="shared" ca="1" si="34"/>
        <v>9</v>
      </c>
      <c r="R40" s="8"/>
      <c r="S40" s="2"/>
      <c r="T40" s="2"/>
      <c r="U40" s="46" t="s">
        <v>155</v>
      </c>
      <c r="V40" s="2"/>
      <c r="W40" s="2"/>
      <c r="X40" s="37"/>
      <c r="Y40" s="37" t="str">
        <f t="shared" si="28"/>
        <v>⑫</v>
      </c>
      <c r="Z40" s="41">
        <f t="shared" ca="1" si="26"/>
        <v>3</v>
      </c>
      <c r="AA40" s="41">
        <f t="shared" ca="1" si="26"/>
        <v>0</v>
      </c>
      <c r="AB40" s="41">
        <f t="shared" ca="1" si="26"/>
        <v>3</v>
      </c>
      <c r="AC40" s="37"/>
      <c r="AD40" s="41">
        <f t="shared" ca="1" si="27"/>
        <v>2</v>
      </c>
      <c r="AE40" s="48">
        <f t="shared" ca="1" si="27"/>
        <v>0</v>
      </c>
      <c r="AF40" s="48">
        <f t="shared" ca="1" si="27"/>
        <v>6</v>
      </c>
      <c r="AG40" s="37"/>
      <c r="AH40" s="35" t="str">
        <f t="shared" si="29"/>
        <v>⑫</v>
      </c>
      <c r="AI40" s="49">
        <f t="shared" ca="1" si="29"/>
        <v>303</v>
      </c>
      <c r="AJ40" s="36" t="str">
        <f t="shared" si="29"/>
        <v>－</v>
      </c>
      <c r="AK40" s="49">
        <f t="shared" ca="1" si="29"/>
        <v>206</v>
      </c>
      <c r="AL40" s="36" t="str">
        <f t="shared" si="29"/>
        <v>＝</v>
      </c>
      <c r="AM40" s="49">
        <f t="shared" ca="1" si="29"/>
        <v>97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>
        <f t="shared" ca="1" si="3"/>
        <v>0.54135242347166701</v>
      </c>
      <c r="BZ40" s="40">
        <f t="shared" ca="1" si="4"/>
        <v>21</v>
      </c>
      <c r="CB40" s="37">
        <v>40</v>
      </c>
      <c r="CC40" s="36">
        <v>9</v>
      </c>
      <c r="CD40" s="37">
        <v>4</v>
      </c>
      <c r="CG40" s="39"/>
      <c r="CH40" s="40"/>
      <c r="CJ40" s="37"/>
      <c r="CK40" s="36"/>
      <c r="CL40" s="37"/>
      <c r="CO40" s="39">
        <f t="shared" ca="1" si="7"/>
        <v>0.25758517247088863</v>
      </c>
      <c r="CP40" s="40">
        <f t="shared" ca="1" si="0"/>
        <v>30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2</v>
      </c>
      <c r="E41" s="30">
        <f ca="1">MOD(AM32,10)</f>
        <v>9</v>
      </c>
      <c r="F41" s="8"/>
      <c r="G41" s="9"/>
      <c r="H41" s="29"/>
      <c r="I41" s="30">
        <f ca="1">MOD(ROUNDDOWN(AM33/100,0),10)</f>
        <v>0</v>
      </c>
      <c r="J41" s="30">
        <f ca="1">MOD(ROUNDDOWN(AM33/10,0),10)</f>
        <v>1</v>
      </c>
      <c r="K41" s="30">
        <f ca="1">MOD(AM33,10)</f>
        <v>6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7</v>
      </c>
      <c r="Q41" s="30">
        <f ca="1">MOD(AM34,10)</f>
        <v>7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>
        <f t="shared" ca="1" si="3"/>
        <v>0.14684394153092384</v>
      </c>
      <c r="BZ41" s="40">
        <f t="shared" ca="1" si="4"/>
        <v>37</v>
      </c>
      <c r="CB41" s="37">
        <v>41</v>
      </c>
      <c r="CC41" s="36">
        <v>9</v>
      </c>
      <c r="CD41" s="37">
        <v>5</v>
      </c>
      <c r="CG41" s="39"/>
      <c r="CH41" s="40"/>
      <c r="CJ41" s="37"/>
      <c r="CK41" s="36"/>
      <c r="CL41" s="37"/>
      <c r="CO41" s="39">
        <f t="shared" ca="1" si="7"/>
        <v>0.96039082972166845</v>
      </c>
      <c r="CP41" s="40">
        <f t="shared" ca="1" si="0"/>
        <v>2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4" t="s">
        <v>156</v>
      </c>
      <c r="V42" s="2"/>
      <c r="W42" s="2"/>
      <c r="X42" s="37"/>
      <c r="Z42" s="45" t="s">
        <v>158</v>
      </c>
      <c r="AA42" s="45" t="s">
        <v>159</v>
      </c>
      <c r="AB42" s="45" t="s">
        <v>160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160</v>
      </c>
      <c r="AR42" s="117"/>
      <c r="AS42" s="117"/>
      <c r="AT42" s="118" t="s">
        <v>161</v>
      </c>
      <c r="AU42" s="116" t="s">
        <v>162</v>
      </c>
      <c r="AV42" s="116" t="s">
        <v>161</v>
      </c>
      <c r="AW42" s="116"/>
      <c r="AX42" s="117"/>
      <c r="AY42" s="118" t="s">
        <v>161</v>
      </c>
      <c r="AZ42" s="117"/>
      <c r="BA42" s="116" t="s">
        <v>32</v>
      </c>
      <c r="BB42" s="36"/>
      <c r="BC42" s="57" t="s">
        <v>159</v>
      </c>
      <c r="BD42" s="56" t="s">
        <v>167</v>
      </c>
      <c r="BE42" s="56" t="s">
        <v>160</v>
      </c>
      <c r="BF42" s="56" t="s">
        <v>32</v>
      </c>
      <c r="BG42" s="36"/>
      <c r="BH42" s="57" t="s">
        <v>160</v>
      </c>
      <c r="BI42" s="56" t="s">
        <v>160</v>
      </c>
      <c r="BJ42" s="56" t="s">
        <v>160</v>
      </c>
      <c r="BK42" s="36"/>
      <c r="BL42" s="54"/>
      <c r="BM42" s="54"/>
      <c r="BN42" s="57" t="s">
        <v>167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>
        <f t="shared" ca="1" si="3"/>
        <v>0.67317017041629457</v>
      </c>
      <c r="BZ42" s="40">
        <f t="shared" ca="1" si="4"/>
        <v>15</v>
      </c>
      <c r="CB42" s="37">
        <v>42</v>
      </c>
      <c r="CC42" s="36">
        <v>9</v>
      </c>
      <c r="CD42" s="37">
        <v>6</v>
      </c>
      <c r="CG42" s="39"/>
      <c r="CH42" s="40"/>
      <c r="CJ42" s="37"/>
      <c r="CK42" s="36"/>
      <c r="CL42" s="37"/>
      <c r="CO42" s="39">
        <f t="shared" ca="1" si="7"/>
        <v>0.77311643229072557</v>
      </c>
      <c r="CP42" s="40">
        <f t="shared" ca="1" si="0"/>
        <v>10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>
        <f ca="1">IF($AT49="","",VLOOKUP($AT49,$BT$43:$BU$53,2,FALSE))</f>
        <v>9</v>
      </c>
      <c r="E43" s="21"/>
      <c r="F43" s="21"/>
      <c r="G43" s="23"/>
      <c r="H43" s="21"/>
      <c r="I43" s="21"/>
      <c r="J43" s="22">
        <f ca="1">IF($AT50="","",VLOOKUP($AT50,$BT$43:$BU$53,2,FALSE))</f>
        <v>9</v>
      </c>
      <c r="K43" s="21"/>
      <c r="L43" s="24"/>
      <c r="M43" s="20"/>
      <c r="N43" s="24"/>
      <c r="O43" s="21"/>
      <c r="P43" s="22">
        <f ca="1">IF($AT51="","",VLOOKUP($AT51,$BT$43:$BU$53,2,FALSE))</f>
        <v>9</v>
      </c>
      <c r="Q43" s="21"/>
      <c r="R43" s="5"/>
      <c r="S43" s="2"/>
      <c r="T43" s="2"/>
      <c r="U43" s="58" t="s">
        <v>198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okok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6" t="str">
        <f t="shared" ref="AG43:AG54" ca="1" si="35">IF(BL43&lt;0,"ok",IF(AND(BL43=0,BR43&lt;0),"ok","no"))</f>
        <v>ok</v>
      </c>
      <c r="AH43" s="130">
        <f ca="1">IF(AI43="ok",AM43-1,"")</f>
        <v>8</v>
      </c>
      <c r="AI43" s="129" t="str">
        <f ca="1">IF(AL43="ok","ok",IF(AND(AK43="ok",AJ43="ok"),"ok","no"))</f>
        <v>ok</v>
      </c>
      <c r="AJ43" s="124" t="str">
        <f ca="1">IF(BR43&lt;0,"ok","no")</f>
        <v>ok</v>
      </c>
      <c r="AK43" s="124" t="str">
        <f t="shared" ref="AK43:AK54" ca="1" si="36">IF(BJ43=BK43,"ok","no")</f>
        <v>no</v>
      </c>
      <c r="AL43" s="124" t="str">
        <f ca="1">IF(BL43&lt;0,"ok","no")</f>
        <v>ok</v>
      </c>
      <c r="AM43" s="63">
        <f t="shared" ref="AM43:AM54" ca="1" si="37">Z29</f>
        <v>9</v>
      </c>
      <c r="AN43" s="64">
        <f t="shared" ref="AN43:AN54" ca="1" si="38">AD29</f>
        <v>6</v>
      </c>
      <c r="AO43" s="65">
        <f t="shared" ref="AO43:AO54" ca="1" si="39">AM43-AN43</f>
        <v>3</v>
      </c>
      <c r="AP43" s="36"/>
      <c r="AQ43" s="127" t="str">
        <f ca="1">IF(AND(AS43="ok",AR43="ok"),"ok","no")</f>
        <v>ok</v>
      </c>
      <c r="AR43" s="129" t="str">
        <f ca="1">IF(AY43=9,"ok","no")</f>
        <v>ok</v>
      </c>
      <c r="AS43" s="124" t="str">
        <f ca="1">IF(BC43=10,"ok","no")</f>
        <v>ok</v>
      </c>
      <c r="AT43" s="136">
        <f ca="1">IF(AY43=9,AY43,IF(AU43=10,AU43,""))</f>
        <v>9</v>
      </c>
      <c r="AU43" s="133" t="str">
        <f ca="1">IF(AND(AW43&lt;&gt;"",AV43="ok"),10,"")</f>
        <v/>
      </c>
      <c r="AV43" s="124" t="str">
        <f ca="1">IF(BL43&lt;0,"ok",IF(AND(BL43=0,BR43&lt;0),"ok","no"))</f>
        <v>ok</v>
      </c>
      <c r="AW43" s="119" t="str">
        <f ca="1">IF(BC43=10,"",BC43)</f>
        <v/>
      </c>
      <c r="AX43" s="117"/>
      <c r="AY43" s="119">
        <f ca="1">IF(AND(BA43="ok",AZ43="ok"),9,"")</f>
        <v>9</v>
      </c>
      <c r="AZ43" s="124" t="str">
        <f ca="1">IF(BR43&lt;0,"ok","no")</f>
        <v>ok</v>
      </c>
      <c r="BA43" s="123" t="str">
        <f ca="1">IF(BC43=10,"ok","no")</f>
        <v>ok</v>
      </c>
      <c r="BB43" s="36"/>
      <c r="BC43" s="150">
        <f ca="1">IF(AND(BO43="ok",BJ43=0),10,IF(BF43="ok",BJ43-1,IF(BE43="ok",10,"")))</f>
        <v>10</v>
      </c>
      <c r="BD43" s="129" t="str">
        <f t="shared" ref="BD43:BD54" ca="1" si="40">IF(BJ43=0,"ok","no")</f>
        <v>ok</v>
      </c>
      <c r="BE43" s="124" t="str">
        <f t="shared" ref="BE43:BE54" ca="1" si="41">IF(BL43&lt;0,"ok","no")</f>
        <v>ok</v>
      </c>
      <c r="BF43" s="123" t="str">
        <f ca="1">IF(AND(BO43="ok",BI43="no"),"ok","no")</f>
        <v>no</v>
      </c>
      <c r="BG43" s="36"/>
      <c r="BH43" s="126" t="str">
        <f ca="1">IF(BO43="ok","ok","no")</f>
        <v>ok</v>
      </c>
      <c r="BI43" s="129" t="str">
        <f ca="1">IF(BJ43=0,"ok","no")</f>
        <v>ok</v>
      </c>
      <c r="BJ43" s="63">
        <f ca="1">AA29</f>
        <v>0</v>
      </c>
      <c r="BK43" s="64">
        <f ca="1">AE29</f>
        <v>9</v>
      </c>
      <c r="BL43" s="66">
        <f t="shared" ref="BL43:BL54" ca="1" si="42">BJ43-BK43</f>
        <v>-9</v>
      </c>
      <c r="BM43" s="68"/>
      <c r="BN43" s="139">
        <f ca="1">IF(BO43="ok",10,"")</f>
        <v>10</v>
      </c>
      <c r="BO43" s="129" t="str">
        <f ca="1">IF(BR43&lt;0,"ok","no")</f>
        <v>ok</v>
      </c>
      <c r="BP43" s="63">
        <f t="shared" ref="BP43:BP54" ca="1" si="43">AB29</f>
        <v>5</v>
      </c>
      <c r="BQ43" s="64">
        <f t="shared" ref="BQ43:BQ54" ca="1" si="44">AF29</f>
        <v>6</v>
      </c>
      <c r="BR43" s="67">
        <f t="shared" ref="BR43:BR54" ca="1" si="45">BP43-BQ43</f>
        <v>-1</v>
      </c>
      <c r="BS43" s="68"/>
      <c r="BT43" s="110">
        <v>0</v>
      </c>
      <c r="BU43" s="110">
        <v>0</v>
      </c>
      <c r="BV43" s="68" t="s">
        <v>14</v>
      </c>
      <c r="BW43" s="68"/>
      <c r="BX43" s="68"/>
      <c r="BY43" s="39">
        <f t="shared" ca="1" si="3"/>
        <v>0.1837220535236288</v>
      </c>
      <c r="BZ43" s="40">
        <f t="shared" ca="1" si="4"/>
        <v>35</v>
      </c>
      <c r="CB43" s="37">
        <v>43</v>
      </c>
      <c r="CC43" s="36">
        <v>9</v>
      </c>
      <c r="CD43" s="37">
        <v>7</v>
      </c>
      <c r="CG43" s="39"/>
      <c r="CH43" s="40"/>
      <c r="CJ43" s="37"/>
      <c r="CK43" s="36"/>
      <c r="CL43" s="37"/>
      <c r="CO43" s="39">
        <f t="shared" ca="1" si="7"/>
        <v>0.54187008058884567</v>
      </c>
      <c r="CP43" s="40">
        <f t="shared" ca="1" si="0"/>
        <v>20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>
        <f ca="1">IF($AH49="","",VLOOKUP($AH49,$BT$43:$BU$53,2,FALSE))</f>
        <v>1</v>
      </c>
      <c r="D44" s="32">
        <f ca="1">IF($BC49="","",VLOOKUP($BC49,$BT$43:$BU$53,2,FALSE))</f>
        <v>10</v>
      </c>
      <c r="E44" s="32">
        <f ca="1">IF($BN49="","",VLOOKUP($BN49,$BT$43:$BU$53,2,FALSE))</f>
        <v>10</v>
      </c>
      <c r="F44" s="8"/>
      <c r="G44" s="6" t="str">
        <f>G17</f>
        <v>⑧</v>
      </c>
      <c r="H44" s="7"/>
      <c r="I44" s="32">
        <f ca="1">IF($AH50="","",VLOOKUP($AH50,$BT$43:$BU$53,2,FALSE))</f>
        <v>2</v>
      </c>
      <c r="J44" s="32">
        <f ca="1">IF($BC50="","",VLOOKUP($BC50,$BT$43:$BU$53,2,FALSE))</f>
        <v>10</v>
      </c>
      <c r="K44" s="32">
        <f ca="1">IF($BN50="","",VLOOKUP($BN50,$BT$43:$BU$53,2,FALSE))</f>
        <v>10</v>
      </c>
      <c r="L44" s="8"/>
      <c r="M44" s="6" t="str">
        <f>M17</f>
        <v>⑨</v>
      </c>
      <c r="N44" s="7"/>
      <c r="O44" s="32">
        <f ca="1">IF($AH51="","",VLOOKUP($AH51,$BT$43:$BU$53,2,FALSE))</f>
        <v>2</v>
      </c>
      <c r="P44" s="32">
        <f ca="1">IF($BC51="","",VLOOKUP($BC51,$BT$43:$BU$53,2,FALSE))</f>
        <v>10</v>
      </c>
      <c r="Q44" s="32">
        <f ca="1">IF($BN51="","",VLOOKUP($BN51,$BT$43:$BU$53,2,FALSE))</f>
        <v>10</v>
      </c>
      <c r="R44" s="8"/>
      <c r="S44" s="2"/>
      <c r="T44" s="2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6">IF(AI44="ok","okok","nono")</f>
        <v>okok</v>
      </c>
      <c r="AA44" s="59" t="str">
        <f t="shared" ref="AA44:AA54" ca="1" si="47">IF(AQ44="ok","okok","nono")</f>
        <v>okok</v>
      </c>
      <c r="AB44" s="59" t="str">
        <f t="shared" ref="AB44:AB54" ca="1" si="48">IF(BH44="ok","okok","nono")</f>
        <v>okok</v>
      </c>
      <c r="AC44" s="43"/>
      <c r="AD44" s="42"/>
      <c r="AE44" s="61" t="s">
        <v>58</v>
      </c>
      <c r="AF44" s="62"/>
      <c r="AG44" s="127" t="str">
        <f t="shared" ca="1" si="35"/>
        <v>ok</v>
      </c>
      <c r="AH44" s="131">
        <f t="shared" ref="AH44:AH54" ca="1" si="49">IF(AI44="ok",AM44-1,"")</f>
        <v>6</v>
      </c>
      <c r="AI44" s="129" t="str">
        <f t="shared" ref="AI44:AI54" ca="1" si="50">IF(AL44="ok","ok",IF(AND(AK44="ok",AJ44="ok"),"ok","no"))</f>
        <v>ok</v>
      </c>
      <c r="AJ44" s="124" t="str">
        <f t="shared" ref="AJ44:AJ54" ca="1" si="51">IF(BR44&lt;0,"ok","no")</f>
        <v>ok</v>
      </c>
      <c r="AK44" s="124" t="str">
        <f t="shared" ca="1" si="36"/>
        <v>no</v>
      </c>
      <c r="AL44" s="124" t="str">
        <f t="shared" ref="AL44:AL54" ca="1" si="52">IF(BL44&lt;0,"ok","no")</f>
        <v>ok</v>
      </c>
      <c r="AM44" s="69">
        <f t="shared" ca="1" si="37"/>
        <v>7</v>
      </c>
      <c r="AN44" s="41">
        <f t="shared" ca="1" si="38"/>
        <v>6</v>
      </c>
      <c r="AO44" s="70">
        <f t="shared" ca="1" si="39"/>
        <v>1</v>
      </c>
      <c r="AP44" s="36"/>
      <c r="AQ44" s="127" t="str">
        <f t="shared" ref="AQ44:AQ54" ca="1" si="53">IF(AND(AS44="ok",AR44="ok"),"ok","no")</f>
        <v>ok</v>
      </c>
      <c r="AR44" s="129" t="str">
        <f t="shared" ref="AR44:AR53" ca="1" si="54">IF(AY44=9,"ok","no")</f>
        <v>ok</v>
      </c>
      <c r="AS44" s="124" t="str">
        <f t="shared" ref="AS44:AS54" ca="1" si="55">IF(BC44=10,"ok","no")</f>
        <v>ok</v>
      </c>
      <c r="AT44" s="137">
        <f t="shared" ref="AT44:AT54" ca="1" si="56">IF(AY44=9,AY44,IF(AU44=10,AU44,""))</f>
        <v>9</v>
      </c>
      <c r="AU44" s="134" t="str">
        <f t="shared" ref="AU44:AU54" ca="1" si="57">IF(AND(AW44&lt;&gt;"",AV44="ok"),10,"")</f>
        <v/>
      </c>
      <c r="AV44" s="124" t="str">
        <f t="shared" ref="AV44:AV54" ca="1" si="58">IF(BL44&lt;0,"ok",IF(AND(BL44=0,BR44&lt;0),"ok","no"))</f>
        <v>ok</v>
      </c>
      <c r="AW44" s="120" t="str">
        <f t="shared" ref="AW44:AW54" ca="1" si="59">IF(BC44=10,"",BC44)</f>
        <v/>
      </c>
      <c r="AX44" s="117"/>
      <c r="AY44" s="120">
        <f t="shared" ref="AY44:AY54" ca="1" si="60">IF(AND(BA44="ok",AZ44="ok"),9,"")</f>
        <v>9</v>
      </c>
      <c r="AZ44" s="124" t="str">
        <f t="shared" ref="AZ44:AZ54" ca="1" si="61">IF(BR44&lt;0,"ok","no")</f>
        <v>ok</v>
      </c>
      <c r="BA44" s="123" t="str">
        <f t="shared" ref="BA44:BA54" ca="1" si="62">IF(BC44=10,"ok","no")</f>
        <v>ok</v>
      </c>
      <c r="BB44" s="36"/>
      <c r="BC44" s="140">
        <f t="shared" ref="BC44:BC54" ca="1" si="63">IF(AND(BO44="ok",BJ44=0),10,IF(BF44="ok",BJ44-1,IF(BE44="ok",10,"")))</f>
        <v>10</v>
      </c>
      <c r="BD44" s="129" t="str">
        <f t="shared" ca="1" si="40"/>
        <v>ok</v>
      </c>
      <c r="BE44" s="124" t="str">
        <f t="shared" ca="1" si="41"/>
        <v>ok</v>
      </c>
      <c r="BF44" s="123" t="str">
        <f t="shared" ref="BF44:BF54" ca="1" si="64">IF(AND(BO44="ok",BI44="no"),"ok","no")</f>
        <v>no</v>
      </c>
      <c r="BG44" s="36"/>
      <c r="BH44" s="127" t="str">
        <f t="shared" ref="BH44:BH54" ca="1" si="65">IF(BO44="ok","ok","no")</f>
        <v>ok</v>
      </c>
      <c r="BI44" s="129" t="str">
        <f t="shared" ref="BI44:BI54" ca="1" si="66">IF(BJ44=0,"ok","no")</f>
        <v>ok</v>
      </c>
      <c r="BJ44" s="69">
        <f t="shared" ref="BJ44:BJ54" ca="1" si="67">AA30</f>
        <v>0</v>
      </c>
      <c r="BK44" s="41">
        <f t="shared" ref="BK44:BK54" ca="1" si="68">AE30</f>
        <v>1</v>
      </c>
      <c r="BL44" s="71">
        <f t="shared" ca="1" si="42"/>
        <v>-1</v>
      </c>
      <c r="BM44" s="68"/>
      <c r="BN44" s="140">
        <f t="shared" ref="BN44:BN54" ca="1" si="69">IF(BO44="ok",10,"")</f>
        <v>10</v>
      </c>
      <c r="BO44" s="129" t="str">
        <f t="shared" ref="BO44:BO54" ca="1" si="70">IF(BR44&lt;0,"ok","no")</f>
        <v>ok</v>
      </c>
      <c r="BP44" s="69">
        <f t="shared" ca="1" si="43"/>
        <v>8</v>
      </c>
      <c r="BQ44" s="41">
        <f t="shared" ca="1" si="44"/>
        <v>9</v>
      </c>
      <c r="BR44" s="72">
        <f t="shared" ca="1" si="45"/>
        <v>-1</v>
      </c>
      <c r="BS44" s="68"/>
      <c r="BT44" s="112">
        <v>1</v>
      </c>
      <c r="BU44" s="112">
        <v>1</v>
      </c>
      <c r="BV44" s="68" t="s">
        <v>14</v>
      </c>
      <c r="BW44" s="68"/>
      <c r="BX44" s="68"/>
      <c r="BY44" s="39">
        <f t="shared" ca="1" si="3"/>
        <v>0.80569383932014738</v>
      </c>
      <c r="BZ44" s="40">
        <f t="shared" ca="1" si="4"/>
        <v>8</v>
      </c>
      <c r="CB44" s="37">
        <v>44</v>
      </c>
      <c r="CC44" s="36">
        <v>9</v>
      </c>
      <c r="CD44" s="37">
        <v>8</v>
      </c>
      <c r="CG44" s="39"/>
      <c r="CH44" s="40"/>
      <c r="CJ44" s="37"/>
      <c r="CK44" s="36"/>
      <c r="CL44" s="37"/>
      <c r="CO44" s="179"/>
      <c r="CP44" s="180"/>
      <c r="CQ44" s="181"/>
      <c r="CR44" s="182"/>
      <c r="CS44" s="182"/>
      <c r="CT44" s="182"/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1">C18</f>
        <v>2</v>
      </c>
      <c r="D45" s="11">
        <f t="shared" ca="1" si="71"/>
        <v>0</v>
      </c>
      <c r="E45" s="11">
        <f t="shared" ca="1" si="71"/>
        <v>5</v>
      </c>
      <c r="F45" s="8"/>
      <c r="G45" s="9"/>
      <c r="H45" s="27"/>
      <c r="I45" s="28">
        <f t="shared" ca="1" si="71"/>
        <v>3</v>
      </c>
      <c r="J45" s="11">
        <f t="shared" ca="1" si="71"/>
        <v>0</v>
      </c>
      <c r="K45" s="11">
        <f t="shared" ca="1" si="71"/>
        <v>0</v>
      </c>
      <c r="L45" s="8"/>
      <c r="M45" s="9"/>
      <c r="N45" s="27"/>
      <c r="O45" s="28">
        <f t="shared" ca="1" si="71"/>
        <v>3</v>
      </c>
      <c r="P45" s="11">
        <f t="shared" ca="1" si="71"/>
        <v>0</v>
      </c>
      <c r="Q45" s="11">
        <f t="shared" ca="1" si="71"/>
        <v>7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6"/>
        <v>okok</v>
      </c>
      <c r="AA45" s="59" t="str">
        <f t="shared" ca="1" si="47"/>
        <v>okok</v>
      </c>
      <c r="AB45" s="59" t="str">
        <f t="shared" ca="1" si="48"/>
        <v>okok</v>
      </c>
      <c r="AC45" s="43"/>
      <c r="AD45" s="42"/>
      <c r="AE45" s="61" t="s">
        <v>59</v>
      </c>
      <c r="AF45" s="62"/>
      <c r="AG45" s="127" t="str">
        <f t="shared" ca="1" si="35"/>
        <v>ok</v>
      </c>
      <c r="AH45" s="131">
        <f t="shared" ca="1" si="49"/>
        <v>5</v>
      </c>
      <c r="AI45" s="129" t="str">
        <f t="shared" ca="1" si="50"/>
        <v>ok</v>
      </c>
      <c r="AJ45" s="124" t="str">
        <f t="shared" ca="1" si="51"/>
        <v>ok</v>
      </c>
      <c r="AK45" s="124" t="str">
        <f t="shared" ca="1" si="36"/>
        <v>no</v>
      </c>
      <c r="AL45" s="124" t="str">
        <f t="shared" ca="1" si="52"/>
        <v>ok</v>
      </c>
      <c r="AM45" s="69">
        <f t="shared" ca="1" si="37"/>
        <v>6</v>
      </c>
      <c r="AN45" s="41">
        <f t="shared" ca="1" si="38"/>
        <v>5</v>
      </c>
      <c r="AO45" s="70">
        <f t="shared" ca="1" si="39"/>
        <v>1</v>
      </c>
      <c r="AP45" s="36"/>
      <c r="AQ45" s="127" t="str">
        <f t="shared" ca="1" si="53"/>
        <v>ok</v>
      </c>
      <c r="AR45" s="129" t="str">
        <f t="shared" ca="1" si="54"/>
        <v>ok</v>
      </c>
      <c r="AS45" s="124" t="str">
        <f t="shared" ca="1" si="55"/>
        <v>ok</v>
      </c>
      <c r="AT45" s="137">
        <f t="shared" ca="1" si="56"/>
        <v>9</v>
      </c>
      <c r="AU45" s="134" t="str">
        <f t="shared" ca="1" si="57"/>
        <v/>
      </c>
      <c r="AV45" s="124" t="str">
        <f t="shared" ca="1" si="58"/>
        <v>ok</v>
      </c>
      <c r="AW45" s="120" t="str">
        <f t="shared" ca="1" si="59"/>
        <v/>
      </c>
      <c r="AX45" s="117"/>
      <c r="AY45" s="120">
        <f t="shared" ca="1" si="60"/>
        <v>9</v>
      </c>
      <c r="AZ45" s="124" t="str">
        <f t="shared" ca="1" si="61"/>
        <v>ok</v>
      </c>
      <c r="BA45" s="123" t="str">
        <f t="shared" ca="1" si="62"/>
        <v>ok</v>
      </c>
      <c r="BB45" s="36"/>
      <c r="BC45" s="140">
        <f t="shared" ca="1" si="63"/>
        <v>10</v>
      </c>
      <c r="BD45" s="129" t="str">
        <f t="shared" ca="1" si="40"/>
        <v>ok</v>
      </c>
      <c r="BE45" s="124" t="str">
        <f t="shared" ca="1" si="41"/>
        <v>ok</v>
      </c>
      <c r="BF45" s="123" t="str">
        <f t="shared" ca="1" si="64"/>
        <v>no</v>
      </c>
      <c r="BG45" s="36"/>
      <c r="BH45" s="127" t="str">
        <f t="shared" ca="1" si="65"/>
        <v>ok</v>
      </c>
      <c r="BI45" s="129" t="str">
        <f t="shared" ca="1" si="66"/>
        <v>ok</v>
      </c>
      <c r="BJ45" s="69">
        <f t="shared" ca="1" si="67"/>
        <v>0</v>
      </c>
      <c r="BK45" s="41">
        <f t="shared" ca="1" si="68"/>
        <v>4</v>
      </c>
      <c r="BL45" s="71">
        <f t="shared" ca="1" si="42"/>
        <v>-4</v>
      </c>
      <c r="BM45" s="68"/>
      <c r="BN45" s="140">
        <f t="shared" ca="1" si="69"/>
        <v>10</v>
      </c>
      <c r="BO45" s="129" t="str">
        <f t="shared" ca="1" si="70"/>
        <v>ok</v>
      </c>
      <c r="BP45" s="69">
        <f t="shared" ca="1" si="43"/>
        <v>0</v>
      </c>
      <c r="BQ45" s="41">
        <f t="shared" ca="1" si="44"/>
        <v>5</v>
      </c>
      <c r="BR45" s="72">
        <f t="shared" ca="1" si="45"/>
        <v>-5</v>
      </c>
      <c r="BS45" s="68"/>
      <c r="BT45" s="112">
        <v>2</v>
      </c>
      <c r="BU45" s="112">
        <v>2</v>
      </c>
      <c r="BV45" s="68" t="s">
        <v>172</v>
      </c>
      <c r="BW45" s="68"/>
      <c r="BX45" s="68"/>
      <c r="BY45" s="39">
        <f t="shared" ca="1" si="3"/>
        <v>0.44684187222651095</v>
      </c>
      <c r="BZ45" s="40">
        <f t="shared" ca="1" si="4"/>
        <v>24</v>
      </c>
      <c r="CB45" s="37">
        <v>45</v>
      </c>
      <c r="CC45" s="36">
        <v>9</v>
      </c>
      <c r="CD45" s="37">
        <v>9</v>
      </c>
      <c r="CG45" s="39"/>
      <c r="CH45" s="40"/>
      <c r="CJ45" s="37"/>
      <c r="CK45" s="36"/>
      <c r="CL45" s="37"/>
      <c r="CO45" s="179"/>
      <c r="CP45" s="180"/>
      <c r="CQ45" s="181"/>
      <c r="CR45" s="182"/>
      <c r="CS45" s="182"/>
      <c r="CT45" s="182"/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2">B19</f>
        <v>－</v>
      </c>
      <c r="C46" s="13">
        <f t="shared" ca="1" si="72"/>
        <v>1</v>
      </c>
      <c r="D46" s="13">
        <f t="shared" ca="1" si="72"/>
        <v>0</v>
      </c>
      <c r="E46" s="13">
        <f t="shared" ca="1" si="72"/>
        <v>9</v>
      </c>
      <c r="F46" s="8"/>
      <c r="G46" s="9"/>
      <c r="H46" s="12" t="str">
        <f t="shared" si="72"/>
        <v>－</v>
      </c>
      <c r="I46" s="13">
        <f t="shared" ca="1" si="72"/>
        <v>2</v>
      </c>
      <c r="J46" s="13">
        <f t="shared" ca="1" si="72"/>
        <v>0</v>
      </c>
      <c r="K46" s="13">
        <f t="shared" ca="1" si="72"/>
        <v>4</v>
      </c>
      <c r="L46" s="8"/>
      <c r="M46" s="9"/>
      <c r="N46" s="12" t="str">
        <f t="shared" si="72"/>
        <v>－</v>
      </c>
      <c r="O46" s="13">
        <f t="shared" ca="1" si="72"/>
        <v>1</v>
      </c>
      <c r="P46" s="13">
        <f t="shared" ca="1" si="72"/>
        <v>0</v>
      </c>
      <c r="Q46" s="13">
        <f t="shared" ca="1" si="72"/>
        <v>8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6"/>
        <v>okok</v>
      </c>
      <c r="AA46" s="59" t="str">
        <f t="shared" ca="1" si="47"/>
        <v>okok</v>
      </c>
      <c r="AB46" s="59" t="str">
        <f t="shared" ca="1" si="48"/>
        <v>okok</v>
      </c>
      <c r="AC46" s="43"/>
      <c r="AD46" s="42"/>
      <c r="AE46" s="61" t="s">
        <v>60</v>
      </c>
      <c r="AF46" s="62"/>
      <c r="AG46" s="127" t="str">
        <f t="shared" ca="1" si="35"/>
        <v>ok</v>
      </c>
      <c r="AH46" s="131">
        <f t="shared" ca="1" si="49"/>
        <v>8</v>
      </c>
      <c r="AI46" s="129" t="str">
        <f t="shared" ca="1" si="50"/>
        <v>ok</v>
      </c>
      <c r="AJ46" s="124" t="str">
        <f t="shared" ca="1" si="51"/>
        <v>ok</v>
      </c>
      <c r="AK46" s="124" t="str">
        <f t="shared" ca="1" si="36"/>
        <v>no</v>
      </c>
      <c r="AL46" s="124" t="str">
        <f t="shared" ca="1" si="52"/>
        <v>ok</v>
      </c>
      <c r="AM46" s="69">
        <f t="shared" ca="1" si="37"/>
        <v>9</v>
      </c>
      <c r="AN46" s="41">
        <f t="shared" ca="1" si="38"/>
        <v>8</v>
      </c>
      <c r="AO46" s="70">
        <f t="shared" ca="1" si="39"/>
        <v>1</v>
      </c>
      <c r="AP46" s="36"/>
      <c r="AQ46" s="127" t="str">
        <f t="shared" ca="1" si="53"/>
        <v>ok</v>
      </c>
      <c r="AR46" s="129" t="str">
        <f t="shared" ca="1" si="54"/>
        <v>ok</v>
      </c>
      <c r="AS46" s="124" t="str">
        <f t="shared" ca="1" si="55"/>
        <v>ok</v>
      </c>
      <c r="AT46" s="137">
        <f t="shared" ca="1" si="56"/>
        <v>9</v>
      </c>
      <c r="AU46" s="134" t="str">
        <f t="shared" ca="1" si="57"/>
        <v/>
      </c>
      <c r="AV46" s="124" t="str">
        <f t="shared" ca="1" si="58"/>
        <v>ok</v>
      </c>
      <c r="AW46" s="120" t="str">
        <f t="shared" ca="1" si="59"/>
        <v/>
      </c>
      <c r="AX46" s="117"/>
      <c r="AY46" s="120">
        <f t="shared" ca="1" si="60"/>
        <v>9</v>
      </c>
      <c r="AZ46" s="124" t="str">
        <f t="shared" ca="1" si="61"/>
        <v>ok</v>
      </c>
      <c r="BA46" s="123" t="str">
        <f t="shared" ca="1" si="62"/>
        <v>ok</v>
      </c>
      <c r="BB46" s="36"/>
      <c r="BC46" s="140">
        <f t="shared" ca="1" si="63"/>
        <v>10</v>
      </c>
      <c r="BD46" s="129" t="str">
        <f t="shared" ca="1" si="40"/>
        <v>ok</v>
      </c>
      <c r="BE46" s="124" t="str">
        <f t="shared" ca="1" si="41"/>
        <v>ok</v>
      </c>
      <c r="BF46" s="123" t="str">
        <f t="shared" ca="1" si="64"/>
        <v>no</v>
      </c>
      <c r="BG46" s="36"/>
      <c r="BH46" s="127" t="str">
        <f t="shared" ca="1" si="65"/>
        <v>ok</v>
      </c>
      <c r="BI46" s="129" t="str">
        <f t="shared" ca="1" si="66"/>
        <v>ok</v>
      </c>
      <c r="BJ46" s="69">
        <f t="shared" ca="1" si="67"/>
        <v>0</v>
      </c>
      <c r="BK46" s="41">
        <f t="shared" ca="1" si="68"/>
        <v>7</v>
      </c>
      <c r="BL46" s="71">
        <f t="shared" ca="1" si="42"/>
        <v>-7</v>
      </c>
      <c r="BM46" s="68"/>
      <c r="BN46" s="140">
        <f t="shared" ca="1" si="69"/>
        <v>10</v>
      </c>
      <c r="BO46" s="129" t="str">
        <f t="shared" ca="1" si="70"/>
        <v>ok</v>
      </c>
      <c r="BP46" s="69">
        <f t="shared" ca="1" si="43"/>
        <v>4</v>
      </c>
      <c r="BQ46" s="41">
        <f t="shared" ca="1" si="44"/>
        <v>5</v>
      </c>
      <c r="BR46" s="72">
        <f t="shared" ca="1" si="45"/>
        <v>-1</v>
      </c>
      <c r="BS46" s="68"/>
      <c r="BT46" s="112">
        <v>3</v>
      </c>
      <c r="BU46" s="112">
        <v>3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179"/>
      <c r="CP46" s="180"/>
      <c r="CQ46" s="181"/>
      <c r="CR46" s="182"/>
      <c r="CS46" s="117"/>
      <c r="CT46" s="182"/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0</v>
      </c>
      <c r="D47" s="30">
        <f ca="1">MOD(ROUNDDOWN(AM35/10,0),10)</f>
        <v>9</v>
      </c>
      <c r="E47" s="30">
        <f ca="1">MOD(AM35,10)</f>
        <v>6</v>
      </c>
      <c r="F47" s="8"/>
      <c r="G47" s="9"/>
      <c r="H47" s="29"/>
      <c r="I47" s="30">
        <f ca="1">MOD(ROUNDDOWN(AM36/100,0),10)</f>
        <v>0</v>
      </c>
      <c r="J47" s="30">
        <f ca="1">MOD(ROUNDDOWN(AM36/10,0),10)</f>
        <v>9</v>
      </c>
      <c r="K47" s="30">
        <f ca="1">MOD(AM36,10)</f>
        <v>6</v>
      </c>
      <c r="L47" s="8"/>
      <c r="M47" s="9"/>
      <c r="N47" s="29"/>
      <c r="O47" s="30">
        <f ca="1">MOD(ROUNDDOWN(AM37/100,0),10)</f>
        <v>1</v>
      </c>
      <c r="P47" s="30">
        <f ca="1">MOD(ROUNDDOWN(AM37/10,0),10)</f>
        <v>9</v>
      </c>
      <c r="Q47" s="30">
        <f ca="1">MOD(AM37,10)</f>
        <v>9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6"/>
        <v>okok</v>
      </c>
      <c r="AA47" s="59" t="str">
        <f t="shared" ca="1" si="47"/>
        <v>okok</v>
      </c>
      <c r="AB47" s="59" t="str">
        <f t="shared" ca="1" si="48"/>
        <v>okok</v>
      </c>
      <c r="AC47" s="43"/>
      <c r="AD47" s="42"/>
      <c r="AE47" s="61" t="s">
        <v>61</v>
      </c>
      <c r="AF47" s="62"/>
      <c r="AG47" s="127" t="str">
        <f t="shared" ca="1" si="35"/>
        <v>ok</v>
      </c>
      <c r="AH47" s="131">
        <f t="shared" ca="1" si="49"/>
        <v>4</v>
      </c>
      <c r="AI47" s="129" t="str">
        <f t="shared" ca="1" si="50"/>
        <v>ok</v>
      </c>
      <c r="AJ47" s="124" t="str">
        <f t="shared" ca="1" si="51"/>
        <v>ok</v>
      </c>
      <c r="AK47" s="124" t="str">
        <f t="shared" ca="1" si="36"/>
        <v>no</v>
      </c>
      <c r="AL47" s="124" t="str">
        <f t="shared" ca="1" si="52"/>
        <v>ok</v>
      </c>
      <c r="AM47" s="69">
        <f t="shared" ca="1" si="37"/>
        <v>5</v>
      </c>
      <c r="AN47" s="41">
        <f t="shared" ca="1" si="38"/>
        <v>4</v>
      </c>
      <c r="AO47" s="70">
        <f t="shared" ca="1" si="39"/>
        <v>1</v>
      </c>
      <c r="AP47" s="36"/>
      <c r="AQ47" s="127" t="str">
        <f t="shared" ca="1" si="53"/>
        <v>ok</v>
      </c>
      <c r="AR47" s="129" t="str">
        <f t="shared" ca="1" si="54"/>
        <v>ok</v>
      </c>
      <c r="AS47" s="124" t="str">
        <f t="shared" ca="1" si="55"/>
        <v>ok</v>
      </c>
      <c r="AT47" s="137">
        <f t="shared" ca="1" si="56"/>
        <v>9</v>
      </c>
      <c r="AU47" s="134" t="str">
        <f t="shared" ca="1" si="57"/>
        <v/>
      </c>
      <c r="AV47" s="124" t="str">
        <f t="shared" ca="1" si="58"/>
        <v>ok</v>
      </c>
      <c r="AW47" s="120" t="str">
        <f t="shared" ca="1" si="59"/>
        <v/>
      </c>
      <c r="AX47" s="117"/>
      <c r="AY47" s="120">
        <f t="shared" ca="1" si="60"/>
        <v>9</v>
      </c>
      <c r="AZ47" s="124" t="str">
        <f t="shared" ca="1" si="61"/>
        <v>ok</v>
      </c>
      <c r="BA47" s="123" t="str">
        <f t="shared" ca="1" si="62"/>
        <v>ok</v>
      </c>
      <c r="BB47" s="36"/>
      <c r="BC47" s="140">
        <f t="shared" ca="1" si="63"/>
        <v>10</v>
      </c>
      <c r="BD47" s="129" t="str">
        <f t="shared" ca="1" si="40"/>
        <v>ok</v>
      </c>
      <c r="BE47" s="124" t="str">
        <f t="shared" ca="1" si="41"/>
        <v>ok</v>
      </c>
      <c r="BF47" s="123" t="str">
        <f t="shared" ca="1" si="64"/>
        <v>no</v>
      </c>
      <c r="BG47" s="36"/>
      <c r="BH47" s="127" t="str">
        <f t="shared" ca="1" si="65"/>
        <v>ok</v>
      </c>
      <c r="BI47" s="129" t="str">
        <f t="shared" ca="1" si="66"/>
        <v>ok</v>
      </c>
      <c r="BJ47" s="69">
        <f t="shared" ca="1" si="67"/>
        <v>0</v>
      </c>
      <c r="BK47" s="41">
        <f t="shared" ca="1" si="68"/>
        <v>8</v>
      </c>
      <c r="BL47" s="71">
        <f t="shared" ca="1" si="42"/>
        <v>-8</v>
      </c>
      <c r="BM47" s="68"/>
      <c r="BN47" s="140">
        <f t="shared" ca="1" si="69"/>
        <v>10</v>
      </c>
      <c r="BO47" s="129" t="str">
        <f t="shared" ca="1" si="70"/>
        <v>ok</v>
      </c>
      <c r="BP47" s="69">
        <f t="shared" ca="1" si="43"/>
        <v>4</v>
      </c>
      <c r="BQ47" s="41">
        <f t="shared" ca="1" si="44"/>
        <v>8</v>
      </c>
      <c r="BR47" s="72">
        <f t="shared" ca="1" si="45"/>
        <v>-4</v>
      </c>
      <c r="BS47" s="68"/>
      <c r="BT47" s="112">
        <v>4</v>
      </c>
      <c r="BU47" s="112">
        <v>4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179"/>
      <c r="CP47" s="180"/>
      <c r="CQ47" s="183"/>
      <c r="CR47" s="182"/>
      <c r="CS47" s="117"/>
      <c r="CT47" s="182"/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6"/>
        <v>okok</v>
      </c>
      <c r="AA48" s="59" t="str">
        <f t="shared" ca="1" si="47"/>
        <v>okok</v>
      </c>
      <c r="AB48" s="59" t="str">
        <f t="shared" ca="1" si="48"/>
        <v>okok</v>
      </c>
      <c r="AC48" s="43"/>
      <c r="AD48" s="42"/>
      <c r="AE48" s="61" t="s">
        <v>62</v>
      </c>
      <c r="AF48" s="62"/>
      <c r="AG48" s="127" t="str">
        <f t="shared" ca="1" si="35"/>
        <v>ok</v>
      </c>
      <c r="AH48" s="131">
        <f t="shared" ca="1" si="49"/>
        <v>3</v>
      </c>
      <c r="AI48" s="129" t="str">
        <f t="shared" ca="1" si="50"/>
        <v>ok</v>
      </c>
      <c r="AJ48" s="124" t="str">
        <f t="shared" ca="1" si="51"/>
        <v>ok</v>
      </c>
      <c r="AK48" s="124" t="str">
        <f t="shared" ca="1" si="36"/>
        <v>no</v>
      </c>
      <c r="AL48" s="124" t="str">
        <f t="shared" ca="1" si="52"/>
        <v>ok</v>
      </c>
      <c r="AM48" s="69">
        <f t="shared" ca="1" si="37"/>
        <v>4</v>
      </c>
      <c r="AN48" s="41">
        <f t="shared" ca="1" si="38"/>
        <v>3</v>
      </c>
      <c r="AO48" s="70">
        <f t="shared" ca="1" si="39"/>
        <v>1</v>
      </c>
      <c r="AP48" s="36"/>
      <c r="AQ48" s="127" t="str">
        <f t="shared" ca="1" si="53"/>
        <v>ok</v>
      </c>
      <c r="AR48" s="129" t="str">
        <f t="shared" ca="1" si="54"/>
        <v>ok</v>
      </c>
      <c r="AS48" s="124" t="str">
        <f t="shared" ca="1" si="55"/>
        <v>ok</v>
      </c>
      <c r="AT48" s="137">
        <f t="shared" ca="1" si="56"/>
        <v>9</v>
      </c>
      <c r="AU48" s="134" t="str">
        <f t="shared" ca="1" si="57"/>
        <v/>
      </c>
      <c r="AV48" s="124" t="str">
        <f t="shared" ca="1" si="58"/>
        <v>ok</v>
      </c>
      <c r="AW48" s="120" t="str">
        <f t="shared" ca="1" si="59"/>
        <v/>
      </c>
      <c r="AX48" s="117"/>
      <c r="AY48" s="120">
        <f t="shared" ca="1" si="60"/>
        <v>9</v>
      </c>
      <c r="AZ48" s="124" t="str">
        <f t="shared" ca="1" si="61"/>
        <v>ok</v>
      </c>
      <c r="BA48" s="123" t="str">
        <f t="shared" ca="1" si="62"/>
        <v>ok</v>
      </c>
      <c r="BB48" s="36"/>
      <c r="BC48" s="140">
        <f t="shared" ca="1" si="63"/>
        <v>10</v>
      </c>
      <c r="BD48" s="129" t="str">
        <f t="shared" ca="1" si="40"/>
        <v>ok</v>
      </c>
      <c r="BE48" s="124" t="str">
        <f t="shared" ca="1" si="41"/>
        <v>ok</v>
      </c>
      <c r="BF48" s="123" t="str">
        <f t="shared" ca="1" si="64"/>
        <v>no</v>
      </c>
      <c r="BG48" s="36"/>
      <c r="BH48" s="127" t="str">
        <f t="shared" ca="1" si="65"/>
        <v>ok</v>
      </c>
      <c r="BI48" s="129" t="str">
        <f t="shared" ca="1" si="66"/>
        <v>ok</v>
      </c>
      <c r="BJ48" s="69">
        <f t="shared" ca="1" si="67"/>
        <v>0</v>
      </c>
      <c r="BK48" s="41">
        <f t="shared" ca="1" si="68"/>
        <v>2</v>
      </c>
      <c r="BL48" s="71">
        <f t="shared" ca="1" si="42"/>
        <v>-2</v>
      </c>
      <c r="BM48" s="68"/>
      <c r="BN48" s="140">
        <f t="shared" ca="1" si="69"/>
        <v>10</v>
      </c>
      <c r="BO48" s="129" t="str">
        <f t="shared" ca="1" si="70"/>
        <v>ok</v>
      </c>
      <c r="BP48" s="69">
        <f t="shared" ca="1" si="43"/>
        <v>6</v>
      </c>
      <c r="BQ48" s="41">
        <f t="shared" ca="1" si="44"/>
        <v>9</v>
      </c>
      <c r="BR48" s="72">
        <f t="shared" ca="1" si="45"/>
        <v>-3</v>
      </c>
      <c r="BS48" s="68"/>
      <c r="BT48" s="112">
        <v>5</v>
      </c>
      <c r="BU48" s="112">
        <v>5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179"/>
      <c r="CP48" s="180"/>
      <c r="CQ48" s="183"/>
      <c r="CR48" s="182"/>
      <c r="CS48" s="117"/>
      <c r="CT48" s="182"/>
      <c r="CV48" s="36"/>
      <c r="CW48" s="36"/>
    </row>
    <row r="49" spans="1:101" s="1" customFormat="1" ht="36.6" customHeight="1" x14ac:dyDescent="0.25">
      <c r="A49" s="3"/>
      <c r="B49" s="4"/>
      <c r="C49" s="21"/>
      <c r="D49" s="22">
        <f ca="1">IF($AT52="","",VLOOKUP($AT52,$BT$43:$BU$53,2,FALSE))</f>
        <v>9</v>
      </c>
      <c r="E49" s="21"/>
      <c r="F49" s="21"/>
      <c r="G49" s="23"/>
      <c r="H49" s="21"/>
      <c r="I49" s="21"/>
      <c r="J49" s="22">
        <f ca="1">IF($AT53="","",VLOOKUP($AT53,$BT$43:$BU$53,2,FALSE))</f>
        <v>9</v>
      </c>
      <c r="K49" s="21"/>
      <c r="L49" s="24"/>
      <c r="M49" s="20"/>
      <c r="N49" s="24"/>
      <c r="O49" s="21"/>
      <c r="P49" s="22">
        <f ca="1">IF($AT54="","",VLOOKUP($AT54,$BT$43:$BU$53,2,FALSE))</f>
        <v>9</v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6"/>
        <v>okok</v>
      </c>
      <c r="AA49" s="59" t="str">
        <f t="shared" ca="1" si="47"/>
        <v>okok</v>
      </c>
      <c r="AB49" s="59" t="str">
        <f t="shared" ca="1" si="48"/>
        <v>okok</v>
      </c>
      <c r="AC49" s="43"/>
      <c r="AD49" s="73"/>
      <c r="AE49" s="61" t="s">
        <v>63</v>
      </c>
      <c r="AF49" s="62"/>
      <c r="AG49" s="127" t="str">
        <f t="shared" ca="1" si="35"/>
        <v>ok</v>
      </c>
      <c r="AH49" s="131">
        <f t="shared" ca="1" si="49"/>
        <v>1</v>
      </c>
      <c r="AI49" s="129" t="str">
        <f t="shared" ca="1" si="50"/>
        <v>ok</v>
      </c>
      <c r="AJ49" s="124" t="str">
        <f t="shared" ca="1" si="51"/>
        <v>ok</v>
      </c>
      <c r="AK49" s="124" t="str">
        <f t="shared" ca="1" si="36"/>
        <v>ok</v>
      </c>
      <c r="AL49" s="124" t="str">
        <f t="shared" ca="1" si="52"/>
        <v>no</v>
      </c>
      <c r="AM49" s="69">
        <f t="shared" ca="1" si="37"/>
        <v>2</v>
      </c>
      <c r="AN49" s="41">
        <f t="shared" ca="1" si="38"/>
        <v>1</v>
      </c>
      <c r="AO49" s="70">
        <f t="shared" ca="1" si="39"/>
        <v>1</v>
      </c>
      <c r="AP49" s="36"/>
      <c r="AQ49" s="127" t="str">
        <f t="shared" ca="1" si="53"/>
        <v>ok</v>
      </c>
      <c r="AR49" s="129" t="str">
        <f ca="1">IF(AY49=9,"ok","no")</f>
        <v>ok</v>
      </c>
      <c r="AS49" s="124" t="str">
        <f t="shared" ca="1" si="55"/>
        <v>ok</v>
      </c>
      <c r="AT49" s="137">
        <f ca="1">IF(AY49=9,AY49,IF(AU49=10,AU49,""))</f>
        <v>9</v>
      </c>
      <c r="AU49" s="134" t="str">
        <f t="shared" ca="1" si="57"/>
        <v/>
      </c>
      <c r="AV49" s="124" t="str">
        <f t="shared" ca="1" si="58"/>
        <v>ok</v>
      </c>
      <c r="AW49" s="120" t="str">
        <f t="shared" ca="1" si="59"/>
        <v/>
      </c>
      <c r="AX49" s="117"/>
      <c r="AY49" s="120">
        <f t="shared" ca="1" si="60"/>
        <v>9</v>
      </c>
      <c r="AZ49" s="124" t="str">
        <f t="shared" ca="1" si="61"/>
        <v>ok</v>
      </c>
      <c r="BA49" s="123" t="str">
        <f t="shared" ca="1" si="62"/>
        <v>ok</v>
      </c>
      <c r="BB49" s="36"/>
      <c r="BC49" s="140">
        <f t="shared" ca="1" si="63"/>
        <v>10</v>
      </c>
      <c r="BD49" s="129" t="str">
        <f t="shared" ca="1" si="40"/>
        <v>ok</v>
      </c>
      <c r="BE49" s="124" t="str">
        <f t="shared" ca="1" si="41"/>
        <v>no</v>
      </c>
      <c r="BF49" s="123" t="str">
        <f t="shared" ca="1" si="64"/>
        <v>no</v>
      </c>
      <c r="BG49" s="36"/>
      <c r="BH49" s="127" t="str">
        <f t="shared" ca="1" si="65"/>
        <v>ok</v>
      </c>
      <c r="BI49" s="129" t="str">
        <f t="shared" ca="1" si="66"/>
        <v>ok</v>
      </c>
      <c r="BJ49" s="69">
        <f t="shared" ca="1" si="67"/>
        <v>0</v>
      </c>
      <c r="BK49" s="41">
        <f t="shared" ca="1" si="68"/>
        <v>0</v>
      </c>
      <c r="BL49" s="71">
        <f t="shared" ca="1" si="42"/>
        <v>0</v>
      </c>
      <c r="BM49" s="68"/>
      <c r="BN49" s="140">
        <f t="shared" ca="1" si="69"/>
        <v>10</v>
      </c>
      <c r="BO49" s="129" t="str">
        <f t="shared" ca="1" si="70"/>
        <v>ok</v>
      </c>
      <c r="BP49" s="69">
        <f t="shared" ca="1" si="43"/>
        <v>5</v>
      </c>
      <c r="BQ49" s="41">
        <f t="shared" ca="1" si="44"/>
        <v>9</v>
      </c>
      <c r="BR49" s="72">
        <f t="shared" ca="1" si="45"/>
        <v>-4</v>
      </c>
      <c r="BS49" s="68"/>
      <c r="BT49" s="112">
        <v>6</v>
      </c>
      <c r="BU49" s="112">
        <v>6</v>
      </c>
      <c r="BV49" s="68" t="s">
        <v>170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179"/>
      <c r="CP49" s="180"/>
      <c r="CQ49" s="183"/>
      <c r="CR49" s="182"/>
      <c r="CS49" s="117"/>
      <c r="CT49" s="182"/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>
        <f ca="1">IF($AH52="","",VLOOKUP($AH52,$BT$43:$BU$53,2,FALSE))</f>
        <v>8</v>
      </c>
      <c r="D50" s="32">
        <f ca="1">IF($BC52="","",VLOOKUP($BC52,$BT$43:$BU$53,2,FALSE))</f>
        <v>10</v>
      </c>
      <c r="E50" s="32">
        <f ca="1">IF($BN52="","",VLOOKUP($BN52,$BT$43:$BU$53,2,FALSE))</f>
        <v>10</v>
      </c>
      <c r="F50" s="8"/>
      <c r="G50" s="6" t="str">
        <f>G23</f>
        <v>⑪</v>
      </c>
      <c r="H50" s="7"/>
      <c r="I50" s="32">
        <f ca="1">IF($AH53="","",VLOOKUP($AH53,$BT$43:$BU$53,2,FALSE))</f>
        <v>8</v>
      </c>
      <c r="J50" s="32">
        <f ca="1">IF($BC53="","",VLOOKUP($BC53,$BT$43:$BU$53,2,FALSE))</f>
        <v>10</v>
      </c>
      <c r="K50" s="32">
        <f ca="1">IF($BN53="","",VLOOKUP($BN53,$BT$43:$BU$53,2,FALSE))</f>
        <v>10</v>
      </c>
      <c r="L50" s="8"/>
      <c r="M50" s="6" t="str">
        <f>M23</f>
        <v>⑫</v>
      </c>
      <c r="N50" s="7"/>
      <c r="O50" s="32">
        <f ca="1">IF($AH54="","",VLOOKUP($AH54,$BT$43:$BU$53,2,FALSE))</f>
        <v>2</v>
      </c>
      <c r="P50" s="32">
        <f ca="1">IF($BC54="","",VLOOKUP($BC54,$BT$43:$BU$53,2,FALSE))</f>
        <v>10</v>
      </c>
      <c r="Q50" s="32">
        <f ca="1">IF($BN54="","",VLOOKUP($BN54,$BT$43:$BU$53,2,FALSE))</f>
        <v>10</v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6"/>
        <v>okok</v>
      </c>
      <c r="AA50" s="59" t="str">
        <f t="shared" ca="1" si="47"/>
        <v>okok</v>
      </c>
      <c r="AB50" s="59" t="str">
        <f t="shared" ca="1" si="48"/>
        <v>okok</v>
      </c>
      <c r="AC50" s="43"/>
      <c r="AD50" s="35"/>
      <c r="AE50" s="61" t="s">
        <v>64</v>
      </c>
      <c r="AF50" s="62"/>
      <c r="AG50" s="127" t="str">
        <f t="shared" ca="1" si="35"/>
        <v>ok</v>
      </c>
      <c r="AH50" s="131">
        <f t="shared" ca="1" si="49"/>
        <v>2</v>
      </c>
      <c r="AI50" s="129" t="str">
        <f t="shared" ca="1" si="50"/>
        <v>ok</v>
      </c>
      <c r="AJ50" s="124" t="str">
        <f t="shared" ca="1" si="51"/>
        <v>ok</v>
      </c>
      <c r="AK50" s="124" t="str">
        <f t="shared" ca="1" si="36"/>
        <v>ok</v>
      </c>
      <c r="AL50" s="124" t="str">
        <f t="shared" ca="1" si="52"/>
        <v>no</v>
      </c>
      <c r="AM50" s="69">
        <f t="shared" ca="1" si="37"/>
        <v>3</v>
      </c>
      <c r="AN50" s="41">
        <f t="shared" ca="1" si="38"/>
        <v>2</v>
      </c>
      <c r="AO50" s="70">
        <f t="shared" ca="1" si="39"/>
        <v>1</v>
      </c>
      <c r="AP50" s="36"/>
      <c r="AQ50" s="127" t="str">
        <f t="shared" ca="1" si="53"/>
        <v>ok</v>
      </c>
      <c r="AR50" s="129" t="str">
        <f t="shared" ca="1" si="54"/>
        <v>ok</v>
      </c>
      <c r="AS50" s="124" t="str">
        <f t="shared" ca="1" si="55"/>
        <v>ok</v>
      </c>
      <c r="AT50" s="137">
        <f t="shared" ca="1" si="56"/>
        <v>9</v>
      </c>
      <c r="AU50" s="134" t="str">
        <f t="shared" ca="1" si="57"/>
        <v/>
      </c>
      <c r="AV50" s="124" t="str">
        <f t="shared" ca="1" si="58"/>
        <v>ok</v>
      </c>
      <c r="AW50" s="120" t="str">
        <f t="shared" ca="1" si="59"/>
        <v/>
      </c>
      <c r="AX50" s="117"/>
      <c r="AY50" s="120">
        <f t="shared" ca="1" si="60"/>
        <v>9</v>
      </c>
      <c r="AZ50" s="124" t="str">
        <f t="shared" ca="1" si="61"/>
        <v>ok</v>
      </c>
      <c r="BA50" s="123" t="str">
        <f t="shared" ca="1" si="62"/>
        <v>ok</v>
      </c>
      <c r="BB50" s="36"/>
      <c r="BC50" s="140">
        <f t="shared" ca="1" si="63"/>
        <v>10</v>
      </c>
      <c r="BD50" s="129" t="str">
        <f t="shared" ca="1" si="40"/>
        <v>ok</v>
      </c>
      <c r="BE50" s="124" t="str">
        <f t="shared" ca="1" si="41"/>
        <v>no</v>
      </c>
      <c r="BF50" s="123" t="str">
        <f t="shared" ca="1" si="64"/>
        <v>no</v>
      </c>
      <c r="BG50" s="36"/>
      <c r="BH50" s="127" t="str">
        <f t="shared" ca="1" si="65"/>
        <v>ok</v>
      </c>
      <c r="BI50" s="129" t="str">
        <f t="shared" ca="1" si="66"/>
        <v>ok</v>
      </c>
      <c r="BJ50" s="69">
        <f t="shared" ca="1" si="67"/>
        <v>0</v>
      </c>
      <c r="BK50" s="41">
        <f t="shared" ca="1" si="68"/>
        <v>0</v>
      </c>
      <c r="BL50" s="71">
        <f t="shared" ca="1" si="42"/>
        <v>0</v>
      </c>
      <c r="BM50" s="68"/>
      <c r="BN50" s="140">
        <f t="shared" ca="1" si="69"/>
        <v>10</v>
      </c>
      <c r="BO50" s="129" t="str">
        <f t="shared" ca="1" si="70"/>
        <v>ok</v>
      </c>
      <c r="BP50" s="69">
        <f t="shared" ca="1" si="43"/>
        <v>0</v>
      </c>
      <c r="BQ50" s="41">
        <f t="shared" ca="1" si="44"/>
        <v>4</v>
      </c>
      <c r="BR50" s="72">
        <f t="shared" ca="1" si="45"/>
        <v>-4</v>
      </c>
      <c r="BS50" s="68"/>
      <c r="BT50" s="112">
        <v>7</v>
      </c>
      <c r="BU50" s="112">
        <v>7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179"/>
      <c r="CP50" s="180"/>
      <c r="CQ50" s="183"/>
      <c r="CR50" s="182"/>
      <c r="CS50" s="117"/>
      <c r="CT50" s="182"/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3">C24</f>
        <v>9</v>
      </c>
      <c r="D51" s="11">
        <f t="shared" ca="1" si="73"/>
        <v>0</v>
      </c>
      <c r="E51" s="11">
        <f t="shared" ca="1" si="73"/>
        <v>2</v>
      </c>
      <c r="F51" s="8"/>
      <c r="G51" s="9"/>
      <c r="H51" s="10"/>
      <c r="I51" s="11">
        <f t="shared" ca="1" si="73"/>
        <v>9</v>
      </c>
      <c r="J51" s="11">
        <f t="shared" ca="1" si="73"/>
        <v>0</v>
      </c>
      <c r="K51" s="11">
        <f t="shared" ca="1" si="73"/>
        <v>1</v>
      </c>
      <c r="L51" s="8"/>
      <c r="M51" s="9"/>
      <c r="N51" s="10"/>
      <c r="O51" s="11">
        <f t="shared" ca="1" si="73"/>
        <v>3</v>
      </c>
      <c r="P51" s="11">
        <f t="shared" ca="1" si="73"/>
        <v>0</v>
      </c>
      <c r="Q51" s="11">
        <f t="shared" ca="1" si="73"/>
        <v>3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6"/>
        <v>okok</v>
      </c>
      <c r="AA51" s="59" t="str">
        <f t="shared" ca="1" si="47"/>
        <v>okok</v>
      </c>
      <c r="AB51" s="59" t="str">
        <f t="shared" ca="1" si="48"/>
        <v>okok</v>
      </c>
      <c r="AC51" s="43"/>
      <c r="AD51" s="35"/>
      <c r="AE51" s="61" t="s">
        <v>65</v>
      </c>
      <c r="AF51" s="62"/>
      <c r="AG51" s="127" t="str">
        <f t="shared" ca="1" si="35"/>
        <v>ok</v>
      </c>
      <c r="AH51" s="131">
        <f t="shared" ca="1" si="49"/>
        <v>2</v>
      </c>
      <c r="AI51" s="129" t="str">
        <f t="shared" ca="1" si="50"/>
        <v>ok</v>
      </c>
      <c r="AJ51" s="124" t="str">
        <f t="shared" ca="1" si="51"/>
        <v>ok</v>
      </c>
      <c r="AK51" s="124" t="str">
        <f t="shared" ca="1" si="36"/>
        <v>ok</v>
      </c>
      <c r="AL51" s="124" t="str">
        <f t="shared" ca="1" si="52"/>
        <v>no</v>
      </c>
      <c r="AM51" s="69">
        <f t="shared" ca="1" si="37"/>
        <v>3</v>
      </c>
      <c r="AN51" s="41">
        <f t="shared" ca="1" si="38"/>
        <v>1</v>
      </c>
      <c r="AO51" s="70">
        <f t="shared" ca="1" si="39"/>
        <v>2</v>
      </c>
      <c r="AP51" s="36"/>
      <c r="AQ51" s="127" t="str">
        <f t="shared" ca="1" si="53"/>
        <v>ok</v>
      </c>
      <c r="AR51" s="129" t="str">
        <f t="shared" ca="1" si="54"/>
        <v>ok</v>
      </c>
      <c r="AS51" s="124" t="str">
        <f t="shared" ca="1" si="55"/>
        <v>ok</v>
      </c>
      <c r="AT51" s="137">
        <f t="shared" ca="1" si="56"/>
        <v>9</v>
      </c>
      <c r="AU51" s="134" t="str">
        <f t="shared" ca="1" si="57"/>
        <v/>
      </c>
      <c r="AV51" s="124" t="str">
        <f t="shared" ca="1" si="58"/>
        <v>ok</v>
      </c>
      <c r="AW51" s="120" t="str">
        <f t="shared" ca="1" si="59"/>
        <v/>
      </c>
      <c r="AX51" s="117"/>
      <c r="AY51" s="120">
        <f t="shared" ca="1" si="60"/>
        <v>9</v>
      </c>
      <c r="AZ51" s="124" t="str">
        <f t="shared" ca="1" si="61"/>
        <v>ok</v>
      </c>
      <c r="BA51" s="123" t="str">
        <f t="shared" ca="1" si="62"/>
        <v>ok</v>
      </c>
      <c r="BB51" s="36"/>
      <c r="BC51" s="140">
        <f t="shared" ca="1" si="63"/>
        <v>10</v>
      </c>
      <c r="BD51" s="129" t="str">
        <f t="shared" ca="1" si="40"/>
        <v>ok</v>
      </c>
      <c r="BE51" s="124" t="str">
        <f t="shared" ca="1" si="41"/>
        <v>no</v>
      </c>
      <c r="BF51" s="123" t="str">
        <f t="shared" ca="1" si="64"/>
        <v>no</v>
      </c>
      <c r="BG51" s="36"/>
      <c r="BH51" s="127" t="str">
        <f t="shared" ca="1" si="65"/>
        <v>ok</v>
      </c>
      <c r="BI51" s="129" t="str">
        <f t="shared" ca="1" si="66"/>
        <v>ok</v>
      </c>
      <c r="BJ51" s="69">
        <f t="shared" ca="1" si="67"/>
        <v>0</v>
      </c>
      <c r="BK51" s="41">
        <f t="shared" ca="1" si="68"/>
        <v>0</v>
      </c>
      <c r="BL51" s="71">
        <f t="shared" ca="1" si="42"/>
        <v>0</v>
      </c>
      <c r="BM51" s="68"/>
      <c r="BN51" s="140">
        <f t="shared" ca="1" si="69"/>
        <v>10</v>
      </c>
      <c r="BO51" s="129" t="str">
        <f t="shared" ca="1" si="70"/>
        <v>ok</v>
      </c>
      <c r="BP51" s="69">
        <f t="shared" ca="1" si="43"/>
        <v>7</v>
      </c>
      <c r="BQ51" s="41">
        <f t="shared" ca="1" si="44"/>
        <v>8</v>
      </c>
      <c r="BR51" s="72">
        <f t="shared" ca="1" si="45"/>
        <v>-1</v>
      </c>
      <c r="BS51" s="68"/>
      <c r="BT51" s="112">
        <v>8</v>
      </c>
      <c r="BU51" s="112">
        <v>8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179"/>
      <c r="CP51" s="180"/>
      <c r="CQ51" s="183"/>
      <c r="CR51" s="182"/>
      <c r="CS51" s="117"/>
      <c r="CT51" s="182"/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4">B25</f>
        <v>－</v>
      </c>
      <c r="C52" s="13">
        <f t="shared" ca="1" si="74"/>
        <v>4</v>
      </c>
      <c r="D52" s="13">
        <f t="shared" ca="1" si="74"/>
        <v>0</v>
      </c>
      <c r="E52" s="13">
        <f t="shared" ca="1" si="74"/>
        <v>6</v>
      </c>
      <c r="F52" s="8"/>
      <c r="G52" s="9"/>
      <c r="H52" s="12" t="str">
        <f t="shared" si="74"/>
        <v>－</v>
      </c>
      <c r="I52" s="13">
        <f t="shared" ca="1" si="74"/>
        <v>7</v>
      </c>
      <c r="J52" s="13">
        <f t="shared" ca="1" si="74"/>
        <v>0</v>
      </c>
      <c r="K52" s="13">
        <f t="shared" ca="1" si="74"/>
        <v>6</v>
      </c>
      <c r="L52" s="8"/>
      <c r="M52" s="9"/>
      <c r="N52" s="12" t="str">
        <f t="shared" si="74"/>
        <v>－</v>
      </c>
      <c r="O52" s="13">
        <f t="shared" ca="1" si="74"/>
        <v>2</v>
      </c>
      <c r="P52" s="13">
        <f t="shared" ca="1" si="74"/>
        <v>0</v>
      </c>
      <c r="Q52" s="13">
        <f t="shared" ca="1" si="74"/>
        <v>6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6"/>
        <v>okok</v>
      </c>
      <c r="AA52" s="59" t="str">
        <f t="shared" ca="1" si="47"/>
        <v>okok</v>
      </c>
      <c r="AB52" s="59" t="str">
        <f t="shared" ca="1" si="48"/>
        <v>okok</v>
      </c>
      <c r="AC52" s="43"/>
      <c r="AD52" s="35"/>
      <c r="AE52" s="61" t="s">
        <v>66</v>
      </c>
      <c r="AF52" s="62"/>
      <c r="AG52" s="127" t="str">
        <f t="shared" ca="1" si="35"/>
        <v>ok</v>
      </c>
      <c r="AH52" s="131">
        <f t="shared" ca="1" si="49"/>
        <v>8</v>
      </c>
      <c r="AI52" s="129" t="str">
        <f t="shared" ca="1" si="50"/>
        <v>ok</v>
      </c>
      <c r="AJ52" s="124" t="str">
        <f t="shared" ca="1" si="51"/>
        <v>ok</v>
      </c>
      <c r="AK52" s="124" t="str">
        <f t="shared" ca="1" si="36"/>
        <v>ok</v>
      </c>
      <c r="AL52" s="124" t="str">
        <f t="shared" ca="1" si="52"/>
        <v>no</v>
      </c>
      <c r="AM52" s="69">
        <f t="shared" ca="1" si="37"/>
        <v>9</v>
      </c>
      <c r="AN52" s="41">
        <f t="shared" ca="1" si="38"/>
        <v>4</v>
      </c>
      <c r="AO52" s="70">
        <f t="shared" ca="1" si="39"/>
        <v>5</v>
      </c>
      <c r="AP52" s="36"/>
      <c r="AQ52" s="127" t="str">
        <f t="shared" ca="1" si="53"/>
        <v>ok</v>
      </c>
      <c r="AR52" s="129" t="str">
        <f t="shared" ca="1" si="54"/>
        <v>ok</v>
      </c>
      <c r="AS52" s="124" t="str">
        <f t="shared" ca="1" si="55"/>
        <v>ok</v>
      </c>
      <c r="AT52" s="137">
        <f t="shared" ca="1" si="56"/>
        <v>9</v>
      </c>
      <c r="AU52" s="134" t="str">
        <f t="shared" ca="1" si="57"/>
        <v/>
      </c>
      <c r="AV52" s="124" t="str">
        <f t="shared" ca="1" si="58"/>
        <v>ok</v>
      </c>
      <c r="AW52" s="120" t="str">
        <f t="shared" ca="1" si="59"/>
        <v/>
      </c>
      <c r="AX52" s="117"/>
      <c r="AY52" s="120">
        <f t="shared" ca="1" si="60"/>
        <v>9</v>
      </c>
      <c r="AZ52" s="124" t="str">
        <f t="shared" ca="1" si="61"/>
        <v>ok</v>
      </c>
      <c r="BA52" s="123" t="str">
        <f t="shared" ca="1" si="62"/>
        <v>ok</v>
      </c>
      <c r="BB52" s="36"/>
      <c r="BC52" s="140">
        <f t="shared" ca="1" si="63"/>
        <v>10</v>
      </c>
      <c r="BD52" s="129" t="str">
        <f t="shared" ca="1" si="40"/>
        <v>ok</v>
      </c>
      <c r="BE52" s="124" t="str">
        <f t="shared" ca="1" si="41"/>
        <v>no</v>
      </c>
      <c r="BF52" s="123" t="str">
        <f t="shared" ca="1" si="64"/>
        <v>no</v>
      </c>
      <c r="BG52" s="36"/>
      <c r="BH52" s="127" t="str">
        <f t="shared" ca="1" si="65"/>
        <v>ok</v>
      </c>
      <c r="BI52" s="129" t="str">
        <f t="shared" ca="1" si="66"/>
        <v>ok</v>
      </c>
      <c r="BJ52" s="69">
        <f t="shared" ca="1" si="67"/>
        <v>0</v>
      </c>
      <c r="BK52" s="41">
        <f t="shared" ca="1" si="68"/>
        <v>0</v>
      </c>
      <c r="BL52" s="71">
        <f t="shared" ca="1" si="42"/>
        <v>0</v>
      </c>
      <c r="BM52" s="68"/>
      <c r="BN52" s="140">
        <f t="shared" ca="1" si="69"/>
        <v>10</v>
      </c>
      <c r="BO52" s="129" t="str">
        <f t="shared" ca="1" si="70"/>
        <v>ok</v>
      </c>
      <c r="BP52" s="69">
        <f t="shared" ca="1" si="43"/>
        <v>2</v>
      </c>
      <c r="BQ52" s="41">
        <f t="shared" ca="1" si="44"/>
        <v>6</v>
      </c>
      <c r="BR52" s="72">
        <f t="shared" ca="1" si="45"/>
        <v>-4</v>
      </c>
      <c r="BS52" s="68"/>
      <c r="BT52" s="112">
        <v>9</v>
      </c>
      <c r="BU52" s="112">
        <v>9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179"/>
      <c r="CP52" s="180"/>
      <c r="CQ52" s="183"/>
      <c r="CR52" s="182"/>
      <c r="CS52" s="117"/>
      <c r="CT52" s="182"/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4</v>
      </c>
      <c r="D53" s="30">
        <f ca="1">MOD(ROUNDDOWN(AM38/10,0),10)</f>
        <v>9</v>
      </c>
      <c r="E53" s="30">
        <f ca="1">MOD(AM38,10)</f>
        <v>6</v>
      </c>
      <c r="F53" s="8"/>
      <c r="G53" s="9"/>
      <c r="H53" s="29"/>
      <c r="I53" s="30">
        <f ca="1">MOD(ROUNDDOWN(AM39/100,0),10)</f>
        <v>1</v>
      </c>
      <c r="J53" s="30">
        <f ca="1">MOD(ROUNDDOWN(AM39/10,0),10)</f>
        <v>9</v>
      </c>
      <c r="K53" s="30">
        <f ca="1">MOD(AM39,10)</f>
        <v>5</v>
      </c>
      <c r="L53" s="8"/>
      <c r="M53" s="9"/>
      <c r="N53" s="29"/>
      <c r="O53" s="30">
        <f ca="1">MOD(ROUNDDOWN(AM40/100,0),10)</f>
        <v>0</v>
      </c>
      <c r="P53" s="30">
        <f ca="1">MOD(ROUNDDOWN(AM40/10,0),10)</f>
        <v>9</v>
      </c>
      <c r="Q53" s="30">
        <f ca="1">MOD(AM40,10)</f>
        <v>7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6"/>
        <v>okok</v>
      </c>
      <c r="AA53" s="59" t="str">
        <f t="shared" ca="1" si="47"/>
        <v>okok</v>
      </c>
      <c r="AB53" s="59" t="str">
        <f t="shared" ca="1" si="48"/>
        <v>okok</v>
      </c>
      <c r="AC53" s="43"/>
      <c r="AD53" s="35"/>
      <c r="AE53" s="61" t="s">
        <v>67</v>
      </c>
      <c r="AF53" s="62"/>
      <c r="AG53" s="127" t="str">
        <f t="shared" ca="1" si="35"/>
        <v>ok</v>
      </c>
      <c r="AH53" s="131">
        <f t="shared" ca="1" si="49"/>
        <v>8</v>
      </c>
      <c r="AI53" s="129" t="str">
        <f t="shared" ca="1" si="50"/>
        <v>ok</v>
      </c>
      <c r="AJ53" s="124" t="str">
        <f t="shared" ca="1" si="51"/>
        <v>ok</v>
      </c>
      <c r="AK53" s="124" t="str">
        <f t="shared" ca="1" si="36"/>
        <v>ok</v>
      </c>
      <c r="AL53" s="124" t="str">
        <f t="shared" ca="1" si="52"/>
        <v>no</v>
      </c>
      <c r="AM53" s="69">
        <f t="shared" ca="1" si="37"/>
        <v>9</v>
      </c>
      <c r="AN53" s="41">
        <f t="shared" ca="1" si="38"/>
        <v>7</v>
      </c>
      <c r="AO53" s="70">
        <f t="shared" ca="1" si="39"/>
        <v>2</v>
      </c>
      <c r="AP53" s="36"/>
      <c r="AQ53" s="127" t="str">
        <f t="shared" ca="1" si="53"/>
        <v>ok</v>
      </c>
      <c r="AR53" s="129" t="str">
        <f t="shared" ca="1" si="54"/>
        <v>ok</v>
      </c>
      <c r="AS53" s="124" t="str">
        <f t="shared" ca="1" si="55"/>
        <v>ok</v>
      </c>
      <c r="AT53" s="137">
        <f t="shared" ca="1" si="56"/>
        <v>9</v>
      </c>
      <c r="AU53" s="134" t="str">
        <f t="shared" ca="1" si="57"/>
        <v/>
      </c>
      <c r="AV53" s="124" t="str">
        <f t="shared" ca="1" si="58"/>
        <v>ok</v>
      </c>
      <c r="AW53" s="120" t="str">
        <f t="shared" ca="1" si="59"/>
        <v/>
      </c>
      <c r="AX53" s="117"/>
      <c r="AY53" s="120">
        <f t="shared" ca="1" si="60"/>
        <v>9</v>
      </c>
      <c r="AZ53" s="124" t="str">
        <f t="shared" ca="1" si="61"/>
        <v>ok</v>
      </c>
      <c r="BA53" s="123" t="str">
        <f t="shared" ca="1" si="62"/>
        <v>ok</v>
      </c>
      <c r="BB53" s="36"/>
      <c r="BC53" s="140">
        <f t="shared" ca="1" si="63"/>
        <v>10</v>
      </c>
      <c r="BD53" s="129" t="str">
        <f t="shared" ca="1" si="40"/>
        <v>ok</v>
      </c>
      <c r="BE53" s="124" t="str">
        <f t="shared" ca="1" si="41"/>
        <v>no</v>
      </c>
      <c r="BF53" s="123" t="str">
        <f t="shared" ca="1" si="64"/>
        <v>no</v>
      </c>
      <c r="BG53" s="36"/>
      <c r="BH53" s="127" t="str">
        <f t="shared" ca="1" si="65"/>
        <v>ok</v>
      </c>
      <c r="BI53" s="129" t="str">
        <f t="shared" ca="1" si="66"/>
        <v>ok</v>
      </c>
      <c r="BJ53" s="69">
        <f t="shared" ca="1" si="67"/>
        <v>0</v>
      </c>
      <c r="BK53" s="41">
        <f t="shared" ca="1" si="68"/>
        <v>0</v>
      </c>
      <c r="BL53" s="71">
        <f t="shared" ca="1" si="42"/>
        <v>0</v>
      </c>
      <c r="BM53" s="68"/>
      <c r="BN53" s="140">
        <f t="shared" ca="1" si="69"/>
        <v>10</v>
      </c>
      <c r="BO53" s="129" t="str">
        <f t="shared" ca="1" si="70"/>
        <v>ok</v>
      </c>
      <c r="BP53" s="69">
        <f t="shared" ca="1" si="43"/>
        <v>1</v>
      </c>
      <c r="BQ53" s="41">
        <f t="shared" ca="1" si="44"/>
        <v>6</v>
      </c>
      <c r="BR53" s="72">
        <f t="shared" ca="1" si="45"/>
        <v>-5</v>
      </c>
      <c r="BS53" s="68"/>
      <c r="BT53" s="114">
        <v>10</v>
      </c>
      <c r="BU53" s="114">
        <v>10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179"/>
      <c r="CP53" s="180"/>
      <c r="CQ53" s="183"/>
      <c r="CR53" s="182"/>
      <c r="CS53" s="117"/>
      <c r="CT53" s="182"/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175</v>
      </c>
      <c r="V54" s="2"/>
      <c r="W54" s="2"/>
      <c r="X54" s="37"/>
      <c r="Y54" s="37" t="s">
        <v>68</v>
      </c>
      <c r="Z54" s="59" t="str">
        <f t="shared" ca="1" si="46"/>
        <v>okok</v>
      </c>
      <c r="AA54" s="59" t="str">
        <f t="shared" ca="1" si="47"/>
        <v>okok</v>
      </c>
      <c r="AB54" s="59" t="str">
        <f t="shared" ca="1" si="48"/>
        <v>okok</v>
      </c>
      <c r="AC54" s="75"/>
      <c r="AD54" s="60"/>
      <c r="AE54" s="61" t="s">
        <v>68</v>
      </c>
      <c r="AF54" s="62"/>
      <c r="AG54" s="128" t="str">
        <f t="shared" ca="1" si="35"/>
        <v>ok</v>
      </c>
      <c r="AH54" s="132">
        <f t="shared" ca="1" si="49"/>
        <v>2</v>
      </c>
      <c r="AI54" s="129" t="str">
        <f t="shared" ca="1" si="50"/>
        <v>ok</v>
      </c>
      <c r="AJ54" s="124" t="str">
        <f t="shared" ca="1" si="51"/>
        <v>ok</v>
      </c>
      <c r="AK54" s="124" t="str">
        <f t="shared" ca="1" si="36"/>
        <v>ok</v>
      </c>
      <c r="AL54" s="124" t="str">
        <f t="shared" ca="1" si="52"/>
        <v>no</v>
      </c>
      <c r="AM54" s="76">
        <f t="shared" ca="1" si="37"/>
        <v>3</v>
      </c>
      <c r="AN54" s="77">
        <f t="shared" ca="1" si="38"/>
        <v>2</v>
      </c>
      <c r="AO54" s="78">
        <f t="shared" ca="1" si="39"/>
        <v>1</v>
      </c>
      <c r="AP54" s="36"/>
      <c r="AQ54" s="128" t="str">
        <f t="shared" ca="1" si="53"/>
        <v>ok</v>
      </c>
      <c r="AR54" s="129" t="str">
        <f ca="1">IF(AY54=9,"ok","no")</f>
        <v>ok</v>
      </c>
      <c r="AS54" s="124" t="str">
        <f t="shared" ca="1" si="55"/>
        <v>ok</v>
      </c>
      <c r="AT54" s="138">
        <f t="shared" ca="1" si="56"/>
        <v>9</v>
      </c>
      <c r="AU54" s="135" t="str">
        <f t="shared" ca="1" si="57"/>
        <v/>
      </c>
      <c r="AV54" s="124" t="str">
        <f t="shared" ca="1" si="58"/>
        <v>ok</v>
      </c>
      <c r="AW54" s="121" t="str">
        <f t="shared" ca="1" si="59"/>
        <v/>
      </c>
      <c r="AX54" s="117"/>
      <c r="AY54" s="121">
        <f t="shared" ca="1" si="60"/>
        <v>9</v>
      </c>
      <c r="AZ54" s="124" t="str">
        <f t="shared" ca="1" si="61"/>
        <v>ok</v>
      </c>
      <c r="BA54" s="123" t="str">
        <f t="shared" ca="1" si="62"/>
        <v>ok</v>
      </c>
      <c r="BB54" s="36"/>
      <c r="BC54" s="141">
        <f t="shared" ca="1" si="63"/>
        <v>10</v>
      </c>
      <c r="BD54" s="129" t="str">
        <f t="shared" ca="1" si="40"/>
        <v>ok</v>
      </c>
      <c r="BE54" s="124" t="str">
        <f t="shared" ca="1" si="41"/>
        <v>no</v>
      </c>
      <c r="BF54" s="123" t="str">
        <f t="shared" ca="1" si="64"/>
        <v>no</v>
      </c>
      <c r="BG54" s="36"/>
      <c r="BH54" s="128" t="str">
        <f t="shared" ca="1" si="65"/>
        <v>ok</v>
      </c>
      <c r="BI54" s="129" t="str">
        <f t="shared" ca="1" si="66"/>
        <v>ok</v>
      </c>
      <c r="BJ54" s="76">
        <f t="shared" ca="1" si="67"/>
        <v>0</v>
      </c>
      <c r="BK54" s="77">
        <f t="shared" ca="1" si="68"/>
        <v>0</v>
      </c>
      <c r="BL54" s="79">
        <f t="shared" ca="1" si="42"/>
        <v>0</v>
      </c>
      <c r="BM54" s="68"/>
      <c r="BN54" s="141">
        <f t="shared" ca="1" si="69"/>
        <v>10</v>
      </c>
      <c r="BO54" s="129" t="str">
        <f t="shared" ca="1" si="70"/>
        <v>ok</v>
      </c>
      <c r="BP54" s="76">
        <f t="shared" ca="1" si="43"/>
        <v>3</v>
      </c>
      <c r="BQ54" s="77">
        <f t="shared" ca="1" si="44"/>
        <v>6</v>
      </c>
      <c r="BR54" s="80">
        <f t="shared" ca="1" si="45"/>
        <v>-3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179"/>
      <c r="CP54" s="180"/>
      <c r="CQ54" s="183"/>
      <c r="CR54" s="182"/>
      <c r="CS54" s="117"/>
      <c r="CT54" s="182"/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179"/>
      <c r="CP55" s="180"/>
      <c r="CQ55" s="183"/>
      <c r="CR55" s="182"/>
      <c r="CS55" s="117"/>
      <c r="CT55" s="182"/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5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49</v>
      </c>
      <c r="AS56" s="122" t="s">
        <v>71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41</v>
      </c>
      <c r="BE56" s="86" t="s">
        <v>45</v>
      </c>
      <c r="BF56" s="86" t="s">
        <v>73</v>
      </c>
      <c r="BG56" s="36"/>
      <c r="BH56" s="142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42" t="s">
        <v>43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179"/>
      <c r="CP56" s="180"/>
      <c r="CQ56" s="183"/>
      <c r="CR56" s="182"/>
      <c r="CS56" s="117"/>
      <c r="CT56" s="182"/>
    </row>
    <row r="57" spans="1:101" x14ac:dyDescent="0.25">
      <c r="BY57" s="39"/>
      <c r="BZ57" s="40"/>
      <c r="CB57" s="37"/>
      <c r="CG57" s="39"/>
      <c r="CH57" s="40"/>
      <c r="CJ57" s="37"/>
      <c r="CL57" s="37"/>
      <c r="CO57" s="179"/>
      <c r="CP57" s="180"/>
      <c r="CQ57" s="183"/>
      <c r="CR57" s="182"/>
      <c r="CS57" s="117"/>
      <c r="CT57" s="182"/>
    </row>
    <row r="58" spans="1:101" x14ac:dyDescent="0.25">
      <c r="BY58" s="39"/>
      <c r="BZ58" s="40"/>
      <c r="CB58" s="37"/>
      <c r="CG58" s="39"/>
      <c r="CH58" s="40"/>
      <c r="CJ58" s="37"/>
      <c r="CL58" s="37"/>
      <c r="CO58" s="179"/>
      <c r="CP58" s="180"/>
      <c r="CQ58" s="183"/>
      <c r="CR58" s="182"/>
      <c r="CS58" s="117"/>
      <c r="CT58" s="182"/>
    </row>
    <row r="59" spans="1:101" x14ac:dyDescent="0.25">
      <c r="BY59" s="39"/>
      <c r="BZ59" s="40"/>
      <c r="CB59" s="37"/>
      <c r="CG59" s="39"/>
      <c r="CH59" s="40"/>
      <c r="CJ59" s="37"/>
      <c r="CL59" s="37"/>
      <c r="CO59" s="179"/>
      <c r="CP59" s="180"/>
      <c r="CQ59" s="183"/>
      <c r="CR59" s="182"/>
      <c r="CS59" s="117"/>
      <c r="CT59" s="182"/>
    </row>
    <row r="60" spans="1:101" x14ac:dyDescent="0.25">
      <c r="BY60" s="39"/>
      <c r="BZ60" s="40"/>
      <c r="CB60" s="37"/>
      <c r="CG60" s="39"/>
      <c r="CH60" s="40"/>
      <c r="CJ60" s="37"/>
      <c r="CL60" s="37"/>
      <c r="CO60" s="179"/>
      <c r="CP60" s="180"/>
      <c r="CQ60" s="183"/>
      <c r="CR60" s="182"/>
      <c r="CS60" s="117"/>
      <c r="CT60" s="182"/>
    </row>
    <row r="61" spans="1:101" x14ac:dyDescent="0.25">
      <c r="BY61" s="39"/>
      <c r="BZ61" s="40"/>
      <c r="CB61" s="37"/>
      <c r="CG61" s="39"/>
      <c r="CH61" s="40"/>
      <c r="CJ61" s="37"/>
      <c r="CL61" s="37"/>
      <c r="CO61" s="179"/>
      <c r="CP61" s="180"/>
      <c r="CQ61" s="183"/>
      <c r="CR61" s="182"/>
      <c r="CS61" s="117"/>
      <c r="CT61" s="182"/>
    </row>
    <row r="62" spans="1:101" x14ac:dyDescent="0.25">
      <c r="BY62" s="39"/>
      <c r="BZ62" s="40"/>
      <c r="CB62" s="37"/>
      <c r="CG62" s="39"/>
      <c r="CH62" s="40"/>
      <c r="CJ62" s="37"/>
      <c r="CL62" s="37"/>
      <c r="CO62" s="179"/>
      <c r="CP62" s="180"/>
      <c r="CQ62" s="183"/>
      <c r="CR62" s="182"/>
      <c r="CS62" s="117"/>
      <c r="CT62" s="182"/>
    </row>
    <row r="63" spans="1:101" x14ac:dyDescent="0.25">
      <c r="BY63" s="39"/>
      <c r="BZ63" s="40"/>
      <c r="CB63" s="37"/>
      <c r="CG63" s="39"/>
      <c r="CH63" s="40"/>
      <c r="CJ63" s="37"/>
      <c r="CL63" s="37"/>
      <c r="CO63" s="179"/>
      <c r="CP63" s="180"/>
      <c r="CQ63" s="183"/>
      <c r="CR63" s="182"/>
      <c r="CS63" s="117"/>
      <c r="CT63" s="182"/>
    </row>
    <row r="64" spans="1:101" x14ac:dyDescent="0.25">
      <c r="BY64" s="39"/>
      <c r="BZ64" s="40"/>
      <c r="CB64" s="37"/>
      <c r="CG64" s="39"/>
      <c r="CH64" s="40"/>
      <c r="CJ64" s="37"/>
      <c r="CL64" s="37"/>
      <c r="CO64" s="179"/>
      <c r="CP64" s="180"/>
      <c r="CQ64" s="183"/>
      <c r="CR64" s="182"/>
      <c r="CS64" s="117"/>
      <c r="CT64" s="182"/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VUrJKxTuFryPT251f6P7B/001fxtSvUROyocTczshx3PLqtUfaeIxtZ3SkKWFllaqLl8oMXped0/WhkleProaQ==" saltValue="uDXIWBPE/aR+VznkPjih8A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5"/>
  <conditionalFormatting sqref="E36">
    <cfRule type="expression" dxfId="665" priority="129">
      <formula>AND(D36=0,E36=0)</formula>
    </cfRule>
  </conditionalFormatting>
  <conditionalFormatting sqref="D36">
    <cfRule type="cellIs" dxfId="664" priority="128" operator="equal">
      <formula>0</formula>
    </cfRule>
  </conditionalFormatting>
  <conditionalFormatting sqref="D14">
    <cfRule type="cellIs" dxfId="663" priority="126" operator="equal">
      <formula>0</formula>
    </cfRule>
  </conditionalFormatting>
  <conditionalFormatting sqref="P8">
    <cfRule type="cellIs" dxfId="662" priority="124" operator="equal">
      <formula>0</formula>
    </cfRule>
  </conditionalFormatting>
  <conditionalFormatting sqref="P14">
    <cfRule type="cellIs" dxfId="661" priority="122" operator="equal">
      <formula>0</formula>
    </cfRule>
  </conditionalFormatting>
  <conditionalFormatting sqref="J20">
    <cfRule type="cellIs" dxfId="660" priority="120" operator="equal">
      <formula>0</formula>
    </cfRule>
  </conditionalFormatting>
  <conditionalFormatting sqref="D26">
    <cfRule type="cellIs" dxfId="659" priority="118" operator="equal">
      <formula>0</formula>
    </cfRule>
  </conditionalFormatting>
  <conditionalFormatting sqref="P26">
    <cfRule type="cellIs" dxfId="658" priority="116" operator="equal">
      <formula>0</formula>
    </cfRule>
  </conditionalFormatting>
  <conditionalFormatting sqref="J36">
    <cfRule type="cellIs" dxfId="657" priority="114" operator="equal">
      <formula>0</formula>
    </cfRule>
  </conditionalFormatting>
  <conditionalFormatting sqref="P36">
    <cfRule type="cellIs" dxfId="656" priority="112" operator="equal">
      <formula>0</formula>
    </cfRule>
  </conditionalFormatting>
  <conditionalFormatting sqref="P42">
    <cfRule type="cellIs" dxfId="655" priority="110" operator="equal">
      <formula>0</formula>
    </cfRule>
  </conditionalFormatting>
  <conditionalFormatting sqref="J42">
    <cfRule type="cellIs" dxfId="654" priority="108" operator="equal">
      <formula>0</formula>
    </cfRule>
  </conditionalFormatting>
  <conditionalFormatting sqref="D42">
    <cfRule type="cellIs" dxfId="653" priority="106" operator="equal">
      <formula>0</formula>
    </cfRule>
  </conditionalFormatting>
  <conditionalFormatting sqref="D48">
    <cfRule type="cellIs" dxfId="652" priority="104" operator="equal">
      <formula>0</formula>
    </cfRule>
  </conditionalFormatting>
  <conditionalFormatting sqref="J48">
    <cfRule type="cellIs" dxfId="651" priority="102" operator="equal">
      <formula>0</formula>
    </cfRule>
  </conditionalFormatting>
  <conditionalFormatting sqref="P48">
    <cfRule type="cellIs" dxfId="650" priority="100" operator="equal">
      <formula>0</formula>
    </cfRule>
  </conditionalFormatting>
  <conditionalFormatting sqref="P54">
    <cfRule type="cellIs" dxfId="649" priority="98" operator="equal">
      <formula>0</formula>
    </cfRule>
  </conditionalFormatting>
  <conditionalFormatting sqref="J54">
    <cfRule type="cellIs" dxfId="648" priority="96" operator="equal">
      <formula>0</formula>
    </cfRule>
  </conditionalFormatting>
  <conditionalFormatting sqref="C7">
    <cfRule type="cellIs" dxfId="647" priority="130" operator="equal">
      <formula>0</formula>
    </cfRule>
  </conditionalFormatting>
  <conditionalFormatting sqref="P20">
    <cfRule type="cellIs" dxfId="646" priority="119" operator="equal">
      <formula>0</formula>
    </cfRule>
  </conditionalFormatting>
  <conditionalFormatting sqref="J8">
    <cfRule type="cellIs" dxfId="645" priority="125" operator="equal">
      <formula>0</formula>
    </cfRule>
  </conditionalFormatting>
  <conditionalFormatting sqref="J14">
    <cfRule type="cellIs" dxfId="644" priority="123" operator="equal">
      <formula>0</formula>
    </cfRule>
  </conditionalFormatting>
  <conditionalFormatting sqref="D8">
    <cfRule type="cellIs" dxfId="643" priority="127" operator="equal">
      <formula>0</formula>
    </cfRule>
  </conditionalFormatting>
  <conditionalFormatting sqref="D20">
    <cfRule type="cellIs" dxfId="642" priority="121" operator="equal">
      <formula>0</formula>
    </cfRule>
  </conditionalFormatting>
  <conditionalFormatting sqref="J26">
    <cfRule type="cellIs" dxfId="641" priority="117" operator="equal">
      <formula>0</formula>
    </cfRule>
  </conditionalFormatting>
  <conditionalFormatting sqref="K36">
    <cfRule type="expression" dxfId="640" priority="115">
      <formula>AND(J36=0,K36=0)</formula>
    </cfRule>
  </conditionalFormatting>
  <conditionalFormatting sqref="Q36">
    <cfRule type="expression" dxfId="639" priority="113">
      <formula>AND(P36=0,Q36=0)</formula>
    </cfRule>
  </conditionalFormatting>
  <conditionalFormatting sqref="Q42">
    <cfRule type="expression" dxfId="638" priority="111">
      <formula>AND(P42=0,Q42=0)</formula>
    </cfRule>
  </conditionalFormatting>
  <conditionalFormatting sqref="K42">
    <cfRule type="expression" dxfId="637" priority="109">
      <formula>AND(J42=0,K42=0)</formula>
    </cfRule>
  </conditionalFormatting>
  <conditionalFormatting sqref="E42">
    <cfRule type="expression" dxfId="636" priority="107">
      <formula>AND(D42=0,E42=0)</formula>
    </cfRule>
  </conditionalFormatting>
  <conditionalFormatting sqref="E48">
    <cfRule type="expression" dxfId="635" priority="105">
      <formula>AND(D48=0,E48=0)</formula>
    </cfRule>
  </conditionalFormatting>
  <conditionalFormatting sqref="K48">
    <cfRule type="expression" dxfId="634" priority="103">
      <formula>AND(J48=0,K48=0)</formula>
    </cfRule>
  </conditionalFormatting>
  <conditionalFormatting sqref="Q48">
    <cfRule type="expression" dxfId="633" priority="101">
      <formula>AND(P48=0,Q48=0)</formula>
    </cfRule>
  </conditionalFormatting>
  <conditionalFormatting sqref="Q54">
    <cfRule type="expression" dxfId="632" priority="99">
      <formula>AND(P54=0,Q54=0)</formula>
    </cfRule>
  </conditionalFormatting>
  <conditionalFormatting sqref="K54">
    <cfRule type="expression" dxfId="631" priority="97">
      <formula>AND(J54=0,K54=0)</formula>
    </cfRule>
  </conditionalFormatting>
  <conditionalFormatting sqref="E54">
    <cfRule type="expression" dxfId="630" priority="95">
      <formula>AND(D54=0,E54=0)</formula>
    </cfRule>
  </conditionalFormatting>
  <conditionalFormatting sqref="D54">
    <cfRule type="cellIs" dxfId="629" priority="94" operator="equal">
      <formula>0</formula>
    </cfRule>
  </conditionalFormatting>
  <conditionalFormatting sqref="AC44:AC54">
    <cfRule type="containsText" dxfId="628" priority="93" operator="containsText" text="okok">
      <formula>NOT(ISERROR(SEARCH("okok",AC44)))</formula>
    </cfRule>
  </conditionalFormatting>
  <conditionalFormatting sqref="AM2:AM13">
    <cfRule type="cellIs" dxfId="627" priority="92" operator="lessThan">
      <formula>1</formula>
    </cfRule>
  </conditionalFormatting>
  <conditionalFormatting sqref="BC2:BC13">
    <cfRule type="cellIs" dxfId="626" priority="91" operator="lessThan">
      <formula>1</formula>
    </cfRule>
  </conditionalFormatting>
  <conditionalFormatting sqref="Z2:Z13">
    <cfRule type="expression" dxfId="625" priority="90">
      <formula>$Z2&lt;&gt;$AP2</formula>
    </cfRule>
  </conditionalFormatting>
  <conditionalFormatting sqref="AD2:AD13">
    <cfRule type="expression" dxfId="624" priority="89">
      <formula>$AD2&lt;&gt;$AT2</formula>
    </cfRule>
  </conditionalFormatting>
  <conditionalFormatting sqref="D7">
    <cfRule type="expression" dxfId="623" priority="88">
      <formula>AND(C7=0,D7=0)</formula>
    </cfRule>
  </conditionalFormatting>
  <conditionalFormatting sqref="I25">
    <cfRule type="cellIs" dxfId="622" priority="69" operator="equal">
      <formula>0</formula>
    </cfRule>
  </conditionalFormatting>
  <conditionalFormatting sqref="J25">
    <cfRule type="expression" dxfId="621" priority="68">
      <formula>AND(I25=0,J25=0)</formula>
    </cfRule>
  </conditionalFormatting>
  <conditionalFormatting sqref="C34">
    <cfRule type="cellIs" dxfId="620" priority="65" operator="equal">
      <formula>0</formula>
    </cfRule>
  </conditionalFormatting>
  <conditionalFormatting sqref="D34">
    <cfRule type="expression" dxfId="619" priority="64">
      <formula>AND(C34=0,D34=0)</formula>
    </cfRule>
  </conditionalFormatting>
  <conditionalFormatting sqref="O40">
    <cfRule type="cellIs" dxfId="618" priority="55" operator="equal">
      <formula>0</formula>
    </cfRule>
  </conditionalFormatting>
  <conditionalFormatting sqref="P40">
    <cfRule type="expression" dxfId="617" priority="54">
      <formula>AND(O40=0,P40=0)</formula>
    </cfRule>
  </conditionalFormatting>
  <conditionalFormatting sqref="C40">
    <cfRule type="cellIs" dxfId="616" priority="59" operator="equal">
      <formula>0</formula>
    </cfRule>
  </conditionalFormatting>
  <conditionalFormatting sqref="D40">
    <cfRule type="expression" dxfId="615" priority="58">
      <formula>AND(C40=0,D40=0)</formula>
    </cfRule>
  </conditionalFormatting>
  <conditionalFormatting sqref="C46">
    <cfRule type="cellIs" dxfId="614" priority="53" operator="equal">
      <formula>0</formula>
    </cfRule>
  </conditionalFormatting>
  <conditionalFormatting sqref="D46">
    <cfRule type="expression" dxfId="613" priority="52">
      <formula>AND(C46=0,D46=0)</formula>
    </cfRule>
  </conditionalFormatting>
  <conditionalFormatting sqref="I40">
    <cfRule type="cellIs" dxfId="612" priority="57" operator="equal">
      <formula>0</formula>
    </cfRule>
  </conditionalFormatting>
  <conditionalFormatting sqref="J40">
    <cfRule type="expression" dxfId="611" priority="56">
      <formula>AND(I40=0,J40=0)</formula>
    </cfRule>
  </conditionalFormatting>
  <conditionalFormatting sqref="I46">
    <cfRule type="cellIs" dxfId="610" priority="51" operator="equal">
      <formula>0</formula>
    </cfRule>
  </conditionalFormatting>
  <conditionalFormatting sqref="J46">
    <cfRule type="expression" dxfId="609" priority="50">
      <formula>AND(I46=0,J46=0)</formula>
    </cfRule>
  </conditionalFormatting>
  <conditionalFormatting sqref="I7">
    <cfRule type="cellIs" dxfId="608" priority="87" operator="equal">
      <formula>0</formula>
    </cfRule>
  </conditionalFormatting>
  <conditionalFormatting sqref="J7">
    <cfRule type="expression" dxfId="607" priority="86">
      <formula>AND(I7=0,J7=0)</formula>
    </cfRule>
  </conditionalFormatting>
  <conditionalFormatting sqref="O7">
    <cfRule type="cellIs" dxfId="606" priority="85" operator="equal">
      <formula>0</formula>
    </cfRule>
  </conditionalFormatting>
  <conditionalFormatting sqref="P7">
    <cfRule type="expression" dxfId="605" priority="84">
      <formula>AND(O7=0,P7=0)</formula>
    </cfRule>
  </conditionalFormatting>
  <conditionalFormatting sqref="I34">
    <cfRule type="cellIs" dxfId="604" priority="63" operator="equal">
      <formula>0</formula>
    </cfRule>
  </conditionalFormatting>
  <conditionalFormatting sqref="J34">
    <cfRule type="expression" dxfId="603" priority="62">
      <formula>AND(I34=0,J34=0)</formula>
    </cfRule>
  </conditionalFormatting>
  <conditionalFormatting sqref="O34">
    <cfRule type="cellIs" dxfId="602" priority="61" operator="equal">
      <formula>0</formula>
    </cfRule>
  </conditionalFormatting>
  <conditionalFormatting sqref="P34">
    <cfRule type="expression" dxfId="601" priority="60">
      <formula>AND(O34=0,P34=0)</formula>
    </cfRule>
  </conditionalFormatting>
  <conditionalFormatting sqref="O25">
    <cfRule type="cellIs" dxfId="600" priority="67" operator="equal">
      <formula>0</formula>
    </cfRule>
  </conditionalFormatting>
  <conditionalFormatting sqref="P25">
    <cfRule type="expression" dxfId="599" priority="66">
      <formula>AND(O25=0,P25=0)</formula>
    </cfRule>
  </conditionalFormatting>
  <conditionalFormatting sqref="I19">
    <cfRule type="cellIs" dxfId="598" priority="75" operator="equal">
      <formula>0</formula>
    </cfRule>
  </conditionalFormatting>
  <conditionalFormatting sqref="J19">
    <cfRule type="expression" dxfId="597" priority="74">
      <formula>AND(I19=0,J19=0)</formula>
    </cfRule>
  </conditionalFormatting>
  <conditionalFormatting sqref="O19">
    <cfRule type="cellIs" dxfId="596" priority="73" operator="equal">
      <formula>0</formula>
    </cfRule>
  </conditionalFormatting>
  <conditionalFormatting sqref="P19">
    <cfRule type="expression" dxfId="595" priority="72">
      <formula>AND(O19=0,P19=0)</formula>
    </cfRule>
  </conditionalFormatting>
  <conditionalFormatting sqref="C25">
    <cfRule type="cellIs" dxfId="594" priority="71" operator="equal">
      <formula>0</formula>
    </cfRule>
  </conditionalFormatting>
  <conditionalFormatting sqref="D25">
    <cfRule type="expression" dxfId="593" priority="70">
      <formula>AND(C25=0,D25=0)</formula>
    </cfRule>
  </conditionalFormatting>
  <conditionalFormatting sqref="C13">
    <cfRule type="cellIs" dxfId="592" priority="83" operator="equal">
      <formula>0</formula>
    </cfRule>
  </conditionalFormatting>
  <conditionalFormatting sqref="D13">
    <cfRule type="expression" dxfId="591" priority="82">
      <formula>AND(C13=0,D13=0)</formula>
    </cfRule>
  </conditionalFormatting>
  <conditionalFormatting sqref="I13">
    <cfRule type="cellIs" dxfId="590" priority="81" operator="equal">
      <formula>0</formula>
    </cfRule>
  </conditionalFormatting>
  <conditionalFormatting sqref="J13">
    <cfRule type="expression" dxfId="589" priority="80">
      <formula>AND(I13=0,J13=0)</formula>
    </cfRule>
  </conditionalFormatting>
  <conditionalFormatting sqref="O13">
    <cfRule type="cellIs" dxfId="588" priority="79" operator="equal">
      <formula>0</formula>
    </cfRule>
  </conditionalFormatting>
  <conditionalFormatting sqref="P13">
    <cfRule type="expression" dxfId="587" priority="78">
      <formula>AND(O13=0,P13=0)</formula>
    </cfRule>
  </conditionalFormatting>
  <conditionalFormatting sqref="C19">
    <cfRule type="cellIs" dxfId="586" priority="77" operator="equal">
      <formula>0</formula>
    </cfRule>
  </conditionalFormatting>
  <conditionalFormatting sqref="D19">
    <cfRule type="expression" dxfId="585" priority="76">
      <formula>AND(C19=0,D19=0)</formula>
    </cfRule>
  </conditionalFormatting>
  <conditionalFormatting sqref="O46">
    <cfRule type="cellIs" dxfId="584" priority="49" operator="equal">
      <formula>0</formula>
    </cfRule>
  </conditionalFormatting>
  <conditionalFormatting sqref="P46">
    <cfRule type="expression" dxfId="583" priority="48">
      <formula>AND(O46=0,P46=0)</formula>
    </cfRule>
  </conditionalFormatting>
  <conditionalFormatting sqref="C52">
    <cfRule type="cellIs" dxfId="582" priority="47" operator="equal">
      <formula>0</formula>
    </cfRule>
  </conditionalFormatting>
  <conditionalFormatting sqref="D52">
    <cfRule type="expression" dxfId="581" priority="46">
      <formula>AND(C52=0,D52=0)</formula>
    </cfRule>
  </conditionalFormatting>
  <conditionalFormatting sqref="I52">
    <cfRule type="cellIs" dxfId="580" priority="45" operator="equal">
      <formula>0</formula>
    </cfRule>
  </conditionalFormatting>
  <conditionalFormatting sqref="J52">
    <cfRule type="expression" dxfId="579" priority="44">
      <formula>AND(I52=0,J52=0)</formula>
    </cfRule>
  </conditionalFormatting>
  <conditionalFormatting sqref="O52">
    <cfRule type="cellIs" dxfId="578" priority="43" operator="equal">
      <formula>0</formula>
    </cfRule>
  </conditionalFormatting>
  <conditionalFormatting sqref="P52">
    <cfRule type="expression" dxfId="577" priority="42">
      <formula>AND(O52=0,P52=0)</formula>
    </cfRule>
  </conditionalFormatting>
  <conditionalFormatting sqref="BO43:BO54">
    <cfRule type="containsText" dxfId="576" priority="41" operator="containsText" text="ok">
      <formula>NOT(ISERROR(SEARCH("ok",BO43)))</formula>
    </cfRule>
  </conditionalFormatting>
  <conditionalFormatting sqref="BP44:BP55">
    <cfRule type="containsText" dxfId="575" priority="40" operator="containsText" text="ok">
      <formula>NOT(ISERROR(SEARCH("ok",BP44)))</formula>
    </cfRule>
  </conditionalFormatting>
  <conditionalFormatting sqref="AS34">
    <cfRule type="expression" dxfId="574" priority="38">
      <formula>AND(AR34=0,AS34=0)</formula>
    </cfRule>
  </conditionalFormatting>
  <conditionalFormatting sqref="AR34">
    <cfRule type="cellIs" dxfId="573" priority="39" operator="equal">
      <formula>0</formula>
    </cfRule>
  </conditionalFormatting>
  <conditionalFormatting sqref="C35">
    <cfRule type="cellIs" dxfId="572" priority="37" operator="equal">
      <formula>0</formula>
    </cfRule>
  </conditionalFormatting>
  <conditionalFormatting sqref="D35">
    <cfRule type="expression" dxfId="571" priority="36">
      <formula>AND(C35=0,D35=0)</formula>
    </cfRule>
  </conditionalFormatting>
  <conditionalFormatting sqref="I35">
    <cfRule type="cellIs" dxfId="570" priority="35" operator="equal">
      <formula>0</formula>
    </cfRule>
  </conditionalFormatting>
  <conditionalFormatting sqref="J35">
    <cfRule type="expression" dxfId="569" priority="34">
      <formula>AND(I35=0,J35=0)</formula>
    </cfRule>
  </conditionalFormatting>
  <conditionalFormatting sqref="O35">
    <cfRule type="cellIs" dxfId="568" priority="33" operator="equal">
      <formula>0</formula>
    </cfRule>
  </conditionalFormatting>
  <conditionalFormatting sqref="P35">
    <cfRule type="expression" dxfId="567" priority="32">
      <formula>AND(O35=0,P35=0)</formula>
    </cfRule>
  </conditionalFormatting>
  <conditionalFormatting sqref="C41">
    <cfRule type="cellIs" dxfId="566" priority="31" operator="equal">
      <formula>0</formula>
    </cfRule>
  </conditionalFormatting>
  <conditionalFormatting sqref="D41">
    <cfRule type="expression" dxfId="565" priority="30">
      <formula>AND(C41=0,D41=0)</formula>
    </cfRule>
  </conditionalFormatting>
  <conditionalFormatting sqref="I41">
    <cfRule type="cellIs" dxfId="564" priority="29" operator="equal">
      <formula>0</formula>
    </cfRule>
  </conditionalFormatting>
  <conditionalFormatting sqref="J41">
    <cfRule type="expression" dxfId="563" priority="28">
      <formula>AND(I41=0,J41=0)</formula>
    </cfRule>
  </conditionalFormatting>
  <conditionalFormatting sqref="O41">
    <cfRule type="cellIs" dxfId="562" priority="27" operator="equal">
      <formula>0</formula>
    </cfRule>
  </conditionalFormatting>
  <conditionalFormatting sqref="P41">
    <cfRule type="expression" dxfId="561" priority="26">
      <formula>AND(O41=0,P41=0)</formula>
    </cfRule>
  </conditionalFormatting>
  <conditionalFormatting sqref="C47">
    <cfRule type="cellIs" dxfId="560" priority="25" operator="equal">
      <formula>0</formula>
    </cfRule>
  </conditionalFormatting>
  <conditionalFormatting sqref="D47">
    <cfRule type="expression" dxfId="559" priority="24">
      <formula>AND(C47=0,D47=0)</formula>
    </cfRule>
  </conditionalFormatting>
  <conditionalFormatting sqref="I47">
    <cfRule type="cellIs" dxfId="558" priority="23" operator="equal">
      <formula>0</formula>
    </cfRule>
  </conditionalFormatting>
  <conditionalFormatting sqref="J47">
    <cfRule type="expression" dxfId="557" priority="22">
      <formula>AND(I47=0,J47=0)</formula>
    </cfRule>
  </conditionalFormatting>
  <conditionalFormatting sqref="O47">
    <cfRule type="cellIs" dxfId="556" priority="21" operator="equal">
      <formula>0</formula>
    </cfRule>
  </conditionalFormatting>
  <conditionalFormatting sqref="P47">
    <cfRule type="expression" dxfId="555" priority="20">
      <formula>AND(O47=0,P47=0)</formula>
    </cfRule>
  </conditionalFormatting>
  <conditionalFormatting sqref="C53">
    <cfRule type="cellIs" dxfId="554" priority="19" operator="equal">
      <formula>0</formula>
    </cfRule>
  </conditionalFormatting>
  <conditionalFormatting sqref="D53">
    <cfRule type="expression" dxfId="553" priority="18">
      <formula>AND(C53=0,D53=0)</formula>
    </cfRule>
  </conditionalFormatting>
  <conditionalFormatting sqref="I53">
    <cfRule type="cellIs" dxfId="552" priority="17" operator="equal">
      <formula>0</formula>
    </cfRule>
  </conditionalFormatting>
  <conditionalFormatting sqref="J53">
    <cfRule type="expression" dxfId="551" priority="16">
      <formula>AND(I53=0,J53=0)</formula>
    </cfRule>
  </conditionalFormatting>
  <conditionalFormatting sqref="O53">
    <cfRule type="cellIs" dxfId="550" priority="15" operator="equal">
      <formula>0</formula>
    </cfRule>
  </conditionalFormatting>
  <conditionalFormatting sqref="P53">
    <cfRule type="expression" dxfId="549" priority="14">
      <formula>AND(O53=0,P53=0)</formula>
    </cfRule>
  </conditionalFormatting>
  <conditionalFormatting sqref="AR35">
    <cfRule type="cellIs" dxfId="548" priority="13" operator="equal">
      <formula>0</formula>
    </cfRule>
  </conditionalFormatting>
  <conditionalFormatting sqref="AS35">
    <cfRule type="expression" dxfId="547" priority="12">
      <formula>AND(AR35=0,AS35=0)</formula>
    </cfRule>
  </conditionalFormatting>
  <conditionalFormatting sqref="BI43:BI54">
    <cfRule type="containsText" dxfId="546" priority="11" operator="containsText" text="ok">
      <formula>NOT(ISERROR(SEARCH("ok",BI43)))</formula>
    </cfRule>
  </conditionalFormatting>
  <conditionalFormatting sqref="AI43:AL54">
    <cfRule type="containsText" dxfId="545" priority="10" operator="containsText" text="ok">
      <formula>NOT(ISERROR(SEARCH("ok",AI43)))</formula>
    </cfRule>
  </conditionalFormatting>
  <conditionalFormatting sqref="AG43:AG54">
    <cfRule type="containsText" dxfId="544" priority="9" operator="containsText" text="ok">
      <formula>NOT(ISERROR(SEARCH("ok",AG43)))</formula>
    </cfRule>
  </conditionalFormatting>
  <conditionalFormatting sqref="BB44:BB54">
    <cfRule type="containsText" dxfId="543" priority="8" operator="containsText" text="ok">
      <formula>NOT(ISERROR(SEARCH("ok",BB44)))</formula>
    </cfRule>
  </conditionalFormatting>
  <conditionalFormatting sqref="AZ43:AZ54">
    <cfRule type="containsText" dxfId="542" priority="7" operator="containsText" text="ok">
      <formula>NOT(ISERROR(SEARCH("ok",AZ43)))</formula>
    </cfRule>
  </conditionalFormatting>
  <conditionalFormatting sqref="BA43:BA54">
    <cfRule type="containsText" dxfId="541" priority="6" operator="containsText" text="ok">
      <formula>NOT(ISERROR(SEARCH("ok",BA43)))</formula>
    </cfRule>
  </conditionalFormatting>
  <conditionalFormatting sqref="BD43:BF54">
    <cfRule type="containsText" dxfId="540" priority="5" operator="containsText" text="ok">
      <formula>NOT(ISERROR(SEARCH("ok",BD43)))</formula>
    </cfRule>
  </conditionalFormatting>
  <conditionalFormatting sqref="AV43:AV54">
    <cfRule type="containsText" dxfId="539" priority="4" operator="containsText" text="ok">
      <formula>NOT(ISERROR(SEARCH("ok",AV43)))</formula>
    </cfRule>
  </conditionalFormatting>
  <conditionalFormatting sqref="AQ43:AS54">
    <cfRule type="containsText" dxfId="538" priority="3" operator="containsText" text="ok">
      <formula>NOT(ISERROR(SEARCH("ok",AQ43)))</formula>
    </cfRule>
  </conditionalFormatting>
  <conditionalFormatting sqref="BH43:BH54">
    <cfRule type="containsText" dxfId="537" priority="2" operator="containsText" text="ok">
      <formula>NOT(ISERROR(SEARCH("ok",BH43)))</formula>
    </cfRule>
  </conditionalFormatting>
  <conditionalFormatting sqref="AF2:AF13">
    <cfRule type="expression" dxfId="536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3" t="s">
        <v>230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4">
        <v>1</v>
      </c>
      <c r="R1" s="164"/>
      <c r="S1" s="156"/>
      <c r="T1" s="156"/>
      <c r="U1" s="156"/>
      <c r="V1" s="156"/>
      <c r="W1" s="156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0.93051139401218808</v>
      </c>
      <c r="BZ1" s="40">
        <f ca="1">RANK(BY1,$BY$1:$BY$100,)</f>
        <v>5</v>
      </c>
      <c r="CA1" s="17"/>
      <c r="CB1" s="37">
        <v>1</v>
      </c>
      <c r="CC1" s="37">
        <v>1</v>
      </c>
      <c r="CD1" s="37">
        <v>1</v>
      </c>
      <c r="CF1" s="38" t="s">
        <v>23</v>
      </c>
      <c r="CG1" s="39">
        <f ca="1">RAND()</f>
        <v>0.9245012558110185</v>
      </c>
      <c r="CH1" s="40">
        <f ca="1">RANK(CG1,$CG$1:$CG$100,)</f>
        <v>3</v>
      </c>
      <c r="CI1" s="17"/>
      <c r="CJ1" s="37">
        <v>1</v>
      </c>
      <c r="CK1" s="37">
        <v>0</v>
      </c>
      <c r="CL1" s="37">
        <v>0</v>
      </c>
      <c r="CN1" s="38" t="s">
        <v>24</v>
      </c>
      <c r="CO1" s="39">
        <f ca="1">RAND()</f>
        <v>0.44369107167761024</v>
      </c>
      <c r="CP1" s="40">
        <f t="shared" ref="CP1:CP20" ca="1" si="0">RANK(CO1,$CO$1:$CO$100,)</f>
        <v>12</v>
      </c>
      <c r="CQ1" s="17"/>
      <c r="CR1" s="37">
        <v>1</v>
      </c>
      <c r="CS1" s="37">
        <v>0</v>
      </c>
      <c r="CT1" s="37">
        <v>0</v>
      </c>
      <c r="CV1" s="37"/>
      <c r="CW1" s="37"/>
    </row>
    <row r="2" spans="1:101" s="1" customFormat="1" ht="38.25" customHeight="1" thickBot="1" x14ac:dyDescent="0.3">
      <c r="A2" s="2"/>
      <c r="B2" s="160" t="s">
        <v>0</v>
      </c>
      <c r="C2" s="161"/>
      <c r="D2" s="161"/>
      <c r="E2" s="162"/>
      <c r="F2" s="160" t="s">
        <v>1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2"/>
      <c r="R2" s="2"/>
      <c r="X2" s="37"/>
      <c r="Y2" s="56" t="s">
        <v>17</v>
      </c>
      <c r="Z2" s="41">
        <f ca="1">IF(AND(BC2&lt;0,AP2&lt;9),AP2+1,AP2)</f>
        <v>3</v>
      </c>
      <c r="AA2" s="41">
        <f ca="1">AQ2</f>
        <v>0</v>
      </c>
      <c r="AB2" s="41">
        <f ca="1">AR2</f>
        <v>0</v>
      </c>
      <c r="AC2" s="37"/>
      <c r="AD2" s="41">
        <f ca="1">IF(AND(BC2&lt;0,AP2=9),AT2-1,AT2)</f>
        <v>2</v>
      </c>
      <c r="AE2" s="41">
        <f ca="1">AU2</f>
        <v>2</v>
      </c>
      <c r="AF2" s="41">
        <f ca="1">IF(BA2=0,RANDBETWEEN(1,9),AV2)</f>
        <v>1</v>
      </c>
      <c r="AG2" s="37"/>
      <c r="AH2" s="56" t="s">
        <v>17</v>
      </c>
      <c r="AI2" s="41">
        <f ca="1">Z2*100+AA2*10+AB2</f>
        <v>300</v>
      </c>
      <c r="AJ2" s="61" t="s">
        <v>20</v>
      </c>
      <c r="AK2" s="41">
        <f ca="1">AD2*100+AE2*10+AF2</f>
        <v>221</v>
      </c>
      <c r="AL2" s="61" t="s">
        <v>105</v>
      </c>
      <c r="AM2" s="41">
        <f t="shared" ref="AM2:AM13" ca="1" si="1">AI2-AK2</f>
        <v>79</v>
      </c>
      <c r="AN2" s="37"/>
      <c r="AO2" s="56" t="s">
        <v>17</v>
      </c>
      <c r="AP2" s="83">
        <f ca="1">VLOOKUP($BZ1,$CB$1:$CD$101,2,FALSE)</f>
        <v>3</v>
      </c>
      <c r="AQ2" s="83">
        <f ca="1">VLOOKUP($CH1,$CJ$1:$CL$101,2,FALSE)</f>
        <v>0</v>
      </c>
      <c r="AR2" s="83">
        <f ca="1">VLOOKUP($CP1,$CR$1:$CT$101,2,FALSE)</f>
        <v>0</v>
      </c>
      <c r="AS2" s="37"/>
      <c r="AT2" s="83">
        <f ca="1">VLOOKUP($BZ1,$CB$1:$CD$101,3,FALSE)</f>
        <v>2</v>
      </c>
      <c r="AU2" s="83">
        <f ca="1">VLOOKUP($CH1,$CJ$1:$CL$101,3,FALSE)</f>
        <v>2</v>
      </c>
      <c r="AV2" s="83">
        <f ca="1">VLOOKUP($CP1,$CR$1:$CT$101,3,FALSE)</f>
        <v>1</v>
      </c>
      <c r="AW2" s="37"/>
      <c r="AX2" s="56" t="s">
        <v>231</v>
      </c>
      <c r="AY2" s="41">
        <f ca="1">AP2*100+AQ2*10+AR2</f>
        <v>300</v>
      </c>
      <c r="AZ2" s="61" t="s">
        <v>212</v>
      </c>
      <c r="BA2" s="41">
        <f ca="1">AT2*100+AU2*10+AV2</f>
        <v>221</v>
      </c>
      <c r="BB2" s="61" t="s">
        <v>183</v>
      </c>
      <c r="BC2" s="41">
        <f t="shared" ref="BC2:BC13" ca="1" si="2">AY2-BA2</f>
        <v>79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45" ca="1" si="3">RAND()</f>
        <v>0.16907994048357911</v>
      </c>
      <c r="BZ2" s="40">
        <f t="shared" ref="BZ2:BZ45" ca="1" si="4">RANK(BY2,$BY$1:$BY$100,)</f>
        <v>40</v>
      </c>
      <c r="CA2" s="17"/>
      <c r="CB2" s="37">
        <v>2</v>
      </c>
      <c r="CC2" s="37">
        <v>2</v>
      </c>
      <c r="CD2" s="37">
        <v>1</v>
      </c>
      <c r="CG2" s="39">
        <f t="shared" ref="CG2:CG20" ca="1" si="5">RAND()</f>
        <v>0.63811382625329682</v>
      </c>
      <c r="CH2" s="40">
        <f t="shared" ref="CH2:CH20" ca="1" si="6">RANK(CG2,$CG$1:$CG$100,)</f>
        <v>9</v>
      </c>
      <c r="CI2" s="17"/>
      <c r="CJ2" s="37">
        <v>2</v>
      </c>
      <c r="CK2" s="37">
        <v>0</v>
      </c>
      <c r="CL2" s="37">
        <v>1</v>
      </c>
      <c r="CO2" s="39">
        <f t="shared" ref="CO2:CO20" ca="1" si="7">RAND()</f>
        <v>0.14254182099448509</v>
      </c>
      <c r="CP2" s="40">
        <f t="shared" ca="1" si="0"/>
        <v>18</v>
      </c>
      <c r="CQ2" s="17"/>
      <c r="CR2" s="37">
        <v>2</v>
      </c>
      <c r="CS2" s="37">
        <v>0</v>
      </c>
      <c r="CT2" s="37">
        <v>1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9</v>
      </c>
      <c r="AA3" s="41">
        <f t="shared" ref="AA3:AB13" ca="1" si="9">AQ3</f>
        <v>0</v>
      </c>
      <c r="AB3" s="41">
        <f t="shared" ca="1" si="9"/>
        <v>0</v>
      </c>
      <c r="AC3" s="37"/>
      <c r="AD3" s="41">
        <f t="shared" ref="AD3:AD13" ca="1" si="10">IF(AND(BC3&lt;0,AP3=9),AT3-1,AT3)</f>
        <v>4</v>
      </c>
      <c r="AE3" s="41">
        <f t="shared" ref="AE3:AE13" ca="1" si="11">AU3</f>
        <v>8</v>
      </c>
      <c r="AF3" s="41">
        <f t="shared" ref="AF3:AF13" ca="1" si="12">IF(BA3=0,RANDBETWEEN(1,9),AV3)</f>
        <v>7</v>
      </c>
      <c r="AG3" s="37"/>
      <c r="AH3" s="56" t="s">
        <v>3</v>
      </c>
      <c r="AI3" s="41">
        <f t="shared" ref="AI3:AI13" ca="1" si="13">Z3*100+AA3*10+AB3</f>
        <v>900</v>
      </c>
      <c r="AJ3" s="61" t="s">
        <v>20</v>
      </c>
      <c r="AK3" s="41">
        <f t="shared" ref="AK3:AK13" ca="1" si="14">AD3*100+AE3*10+AF3</f>
        <v>487</v>
      </c>
      <c r="AL3" s="61" t="s">
        <v>117</v>
      </c>
      <c r="AM3" s="41">
        <f t="shared" ca="1" si="1"/>
        <v>413</v>
      </c>
      <c r="AN3" s="37"/>
      <c r="AO3" s="56" t="s">
        <v>3</v>
      </c>
      <c r="AP3" s="83">
        <f t="shared" ref="AP3:AP13" ca="1" si="15">VLOOKUP($BZ2,$CB$1:$CD$101,2,FALSE)</f>
        <v>9</v>
      </c>
      <c r="AQ3" s="83">
        <f t="shared" ref="AQ3:AQ13" ca="1" si="16">VLOOKUP($CH2,$CJ$1:$CL$101,2,FALSE)</f>
        <v>0</v>
      </c>
      <c r="AR3" s="83">
        <f t="shared" ref="AR3:AR13" ca="1" si="17">VLOOKUP($CP2,$CR$1:$CT$101,2,FALSE)</f>
        <v>0</v>
      </c>
      <c r="AS3" s="37"/>
      <c r="AT3" s="83">
        <f t="shared" ref="AT3:AT13" ca="1" si="18">VLOOKUP($BZ2,$CB$1:$CD$101,3,FALSE)</f>
        <v>4</v>
      </c>
      <c r="AU3" s="83">
        <f t="shared" ref="AU3:AU13" ca="1" si="19">VLOOKUP($CH2,$CJ$1:$CL$101,3,FALSE)</f>
        <v>8</v>
      </c>
      <c r="AV3" s="83">
        <f t="shared" ref="AV3:AV13" ca="1" si="20">VLOOKUP($CP2,$CR$1:$CT$101,3,FALSE)</f>
        <v>7</v>
      </c>
      <c r="AW3" s="37"/>
      <c r="AX3" s="56" t="s">
        <v>3</v>
      </c>
      <c r="AY3" s="41">
        <f t="shared" ref="AY3:AY13" ca="1" si="21">AP3*100+AQ3*10+AR3</f>
        <v>900</v>
      </c>
      <c r="AZ3" s="61" t="s">
        <v>207</v>
      </c>
      <c r="BA3" s="41">
        <f t="shared" ref="BA3:BA13" ca="1" si="22">AT3*100+AU3*10+AV3</f>
        <v>487</v>
      </c>
      <c r="BB3" s="61" t="s">
        <v>117</v>
      </c>
      <c r="BC3" s="41">
        <f t="shared" ca="1" si="2"/>
        <v>413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0.35753202412864282</v>
      </c>
      <c r="BZ3" s="40">
        <f t="shared" ca="1" si="4"/>
        <v>30</v>
      </c>
      <c r="CA3" s="17"/>
      <c r="CB3" s="37">
        <v>3</v>
      </c>
      <c r="CC3" s="37">
        <v>2</v>
      </c>
      <c r="CD3" s="37">
        <v>2</v>
      </c>
      <c r="CG3" s="39">
        <f t="shared" ca="1" si="5"/>
        <v>5.7047886037109863E-2</v>
      </c>
      <c r="CH3" s="40">
        <f t="shared" ca="1" si="6"/>
        <v>19</v>
      </c>
      <c r="CI3" s="17"/>
      <c r="CJ3" s="37">
        <v>3</v>
      </c>
      <c r="CK3" s="37">
        <v>0</v>
      </c>
      <c r="CL3" s="37">
        <v>2</v>
      </c>
      <c r="CO3" s="39">
        <f t="shared" ca="1" si="7"/>
        <v>0.48168816736998976</v>
      </c>
      <c r="CP3" s="40">
        <f t="shared" ca="1" si="0"/>
        <v>10</v>
      </c>
      <c r="CQ3" s="17"/>
      <c r="CR3" s="37">
        <v>3</v>
      </c>
      <c r="CS3" s="37">
        <v>0</v>
      </c>
      <c r="CT3" s="37">
        <v>2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4</v>
      </c>
      <c r="Z4" s="41">
        <f t="shared" ca="1" si="8"/>
        <v>8</v>
      </c>
      <c r="AA4" s="41">
        <f t="shared" ca="1" si="9"/>
        <v>0</v>
      </c>
      <c r="AB4" s="41">
        <f t="shared" ca="1" si="9"/>
        <v>0</v>
      </c>
      <c r="AC4" s="37"/>
      <c r="AD4" s="41">
        <f t="shared" ca="1" si="10"/>
        <v>2</v>
      </c>
      <c r="AE4" s="41">
        <f t="shared" ca="1" si="11"/>
        <v>8</v>
      </c>
      <c r="AF4" s="41">
        <f t="shared" ca="1" si="12"/>
        <v>9</v>
      </c>
      <c r="AG4" s="37"/>
      <c r="AH4" s="56" t="s">
        <v>4</v>
      </c>
      <c r="AI4" s="41">
        <f t="shared" ca="1" si="13"/>
        <v>800</v>
      </c>
      <c r="AJ4" s="61" t="s">
        <v>20</v>
      </c>
      <c r="AK4" s="41">
        <f t="shared" ca="1" si="14"/>
        <v>289</v>
      </c>
      <c r="AL4" s="61" t="s">
        <v>105</v>
      </c>
      <c r="AM4" s="41">
        <f t="shared" ca="1" si="1"/>
        <v>511</v>
      </c>
      <c r="AN4" s="37"/>
      <c r="AO4" s="56" t="s">
        <v>4</v>
      </c>
      <c r="AP4" s="83">
        <f t="shared" ca="1" si="15"/>
        <v>8</v>
      </c>
      <c r="AQ4" s="83">
        <f t="shared" ca="1" si="16"/>
        <v>0</v>
      </c>
      <c r="AR4" s="83">
        <f t="shared" ca="1" si="17"/>
        <v>0</v>
      </c>
      <c r="AS4" s="37"/>
      <c r="AT4" s="83">
        <f t="shared" ca="1" si="18"/>
        <v>2</v>
      </c>
      <c r="AU4" s="83">
        <f t="shared" ca="1" si="19"/>
        <v>8</v>
      </c>
      <c r="AV4" s="83">
        <f t="shared" ca="1" si="20"/>
        <v>9</v>
      </c>
      <c r="AW4" s="37"/>
      <c r="AX4" s="56" t="s">
        <v>4</v>
      </c>
      <c r="AY4" s="41">
        <f t="shared" ca="1" si="21"/>
        <v>800</v>
      </c>
      <c r="AZ4" s="61" t="s">
        <v>20</v>
      </c>
      <c r="BA4" s="41">
        <f t="shared" ca="1" si="22"/>
        <v>289</v>
      </c>
      <c r="BB4" s="61" t="s">
        <v>117</v>
      </c>
      <c r="BC4" s="41">
        <f t="shared" ca="1" si="2"/>
        <v>511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0.67614387442324442</v>
      </c>
      <c r="BZ4" s="40">
        <f t="shared" ca="1" si="4"/>
        <v>15</v>
      </c>
      <c r="CA4" s="17"/>
      <c r="CB4" s="37">
        <v>4</v>
      </c>
      <c r="CC4" s="37">
        <v>3</v>
      </c>
      <c r="CD4" s="37">
        <v>1</v>
      </c>
      <c r="CG4" s="39">
        <f t="shared" ca="1" si="5"/>
        <v>0.71469145279331892</v>
      </c>
      <c r="CH4" s="40">
        <f t="shared" ca="1" si="6"/>
        <v>8</v>
      </c>
      <c r="CI4" s="17"/>
      <c r="CJ4" s="37">
        <v>4</v>
      </c>
      <c r="CK4" s="37">
        <v>0</v>
      </c>
      <c r="CL4" s="37">
        <v>3</v>
      </c>
      <c r="CO4" s="39">
        <f t="shared" ca="1" si="7"/>
        <v>9.4386108511812172E-2</v>
      </c>
      <c r="CP4" s="40">
        <f t="shared" ca="1" si="0"/>
        <v>20</v>
      </c>
      <c r="CQ4" s="17"/>
      <c r="CR4" s="37">
        <v>4</v>
      </c>
      <c r="CS4" s="37">
        <v>0</v>
      </c>
      <c r="CT4" s="37">
        <v>3</v>
      </c>
      <c r="CV4" s="36"/>
      <c r="CW4" s="36"/>
    </row>
    <row r="5" spans="1:101" s="1" customFormat="1" ht="36.6" customHeight="1" x14ac:dyDescent="0.25">
      <c r="A5" s="6" t="s">
        <v>17</v>
      </c>
      <c r="B5" s="7"/>
      <c r="C5" s="148"/>
      <c r="D5" s="148"/>
      <c r="E5" s="148"/>
      <c r="F5" s="8"/>
      <c r="G5" s="6" t="s">
        <v>108</v>
      </c>
      <c r="H5" s="7"/>
      <c r="I5" s="148"/>
      <c r="J5" s="148"/>
      <c r="K5" s="148"/>
      <c r="L5" s="8"/>
      <c r="M5" s="6" t="s">
        <v>4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6</v>
      </c>
      <c r="AA5" s="41">
        <f t="shared" ca="1" si="9"/>
        <v>0</v>
      </c>
      <c r="AB5" s="41">
        <f t="shared" ca="1" si="9"/>
        <v>0</v>
      </c>
      <c r="AC5" s="37"/>
      <c r="AD5" s="41">
        <f t="shared" ca="1" si="10"/>
        <v>5</v>
      </c>
      <c r="AE5" s="41">
        <f t="shared" ca="1" si="11"/>
        <v>7</v>
      </c>
      <c r="AF5" s="41">
        <f t="shared" ca="1" si="12"/>
        <v>9</v>
      </c>
      <c r="AG5" s="37"/>
      <c r="AH5" s="56" t="s">
        <v>7</v>
      </c>
      <c r="AI5" s="41">
        <f t="shared" ca="1" si="13"/>
        <v>600</v>
      </c>
      <c r="AJ5" s="61" t="s">
        <v>207</v>
      </c>
      <c r="AK5" s="41">
        <f t="shared" ca="1" si="14"/>
        <v>579</v>
      </c>
      <c r="AL5" s="61" t="s">
        <v>117</v>
      </c>
      <c r="AM5" s="41">
        <f t="shared" ca="1" si="1"/>
        <v>21</v>
      </c>
      <c r="AN5" s="37"/>
      <c r="AO5" s="56" t="s">
        <v>7</v>
      </c>
      <c r="AP5" s="83">
        <f t="shared" ca="1" si="15"/>
        <v>5</v>
      </c>
      <c r="AQ5" s="83">
        <f t="shared" ca="1" si="16"/>
        <v>0</v>
      </c>
      <c r="AR5" s="83">
        <f t="shared" ca="1" si="17"/>
        <v>0</v>
      </c>
      <c r="AS5" s="37"/>
      <c r="AT5" s="83">
        <f t="shared" ca="1" si="18"/>
        <v>5</v>
      </c>
      <c r="AU5" s="83">
        <f t="shared" ca="1" si="19"/>
        <v>7</v>
      </c>
      <c r="AV5" s="83">
        <f t="shared" ca="1" si="20"/>
        <v>9</v>
      </c>
      <c r="AW5" s="37"/>
      <c r="AX5" s="56" t="s">
        <v>7</v>
      </c>
      <c r="AY5" s="41">
        <f t="shared" ca="1" si="21"/>
        <v>500</v>
      </c>
      <c r="AZ5" s="61" t="s">
        <v>20</v>
      </c>
      <c r="BA5" s="41">
        <f t="shared" ca="1" si="22"/>
        <v>579</v>
      </c>
      <c r="BB5" s="61" t="s">
        <v>117</v>
      </c>
      <c r="BC5" s="41">
        <f t="shared" ca="1" si="2"/>
        <v>-79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0.59690502043834215</v>
      </c>
      <c r="BZ5" s="40">
        <f t="shared" ca="1" si="4"/>
        <v>22</v>
      </c>
      <c r="CA5" s="17"/>
      <c r="CB5" s="37">
        <v>5</v>
      </c>
      <c r="CC5" s="37">
        <v>3</v>
      </c>
      <c r="CD5" s="37">
        <v>2</v>
      </c>
      <c r="CG5" s="39">
        <f t="shared" ca="1" si="5"/>
        <v>0.2255703050770973</v>
      </c>
      <c r="CH5" s="40">
        <f t="shared" ca="1" si="6"/>
        <v>15</v>
      </c>
      <c r="CI5" s="17"/>
      <c r="CJ5" s="37">
        <v>5</v>
      </c>
      <c r="CK5" s="37">
        <v>0</v>
      </c>
      <c r="CL5" s="37">
        <v>4</v>
      </c>
      <c r="CO5" s="39">
        <f t="shared" ca="1" si="7"/>
        <v>0.91851487108056307</v>
      </c>
      <c r="CP5" s="40">
        <f t="shared" ca="1" si="0"/>
        <v>4</v>
      </c>
      <c r="CQ5" s="17"/>
      <c r="CR5" s="37">
        <v>5</v>
      </c>
      <c r="CS5" s="37">
        <v>0</v>
      </c>
      <c r="CT5" s="37">
        <v>4</v>
      </c>
      <c r="CV5" s="36"/>
      <c r="CW5" s="36"/>
    </row>
    <row r="6" spans="1:101" s="1" customFormat="1" ht="42" customHeight="1" x14ac:dyDescent="0.25">
      <c r="A6" s="9"/>
      <c r="B6" s="151"/>
      <c r="C6" s="154">
        <f ca="1">Z2</f>
        <v>3</v>
      </c>
      <c r="D6" s="154">
        <f ca="1">AA2</f>
        <v>0</v>
      </c>
      <c r="E6" s="154">
        <f ca="1">AB2</f>
        <v>0</v>
      </c>
      <c r="F6" s="8"/>
      <c r="G6" s="9"/>
      <c r="H6" s="151"/>
      <c r="I6" s="154">
        <f ca="1">Z3</f>
        <v>9</v>
      </c>
      <c r="J6" s="154">
        <f ca="1">AA3</f>
        <v>0</v>
      </c>
      <c r="K6" s="154">
        <f ca="1">AB3</f>
        <v>0</v>
      </c>
      <c r="L6" s="8"/>
      <c r="M6" s="9"/>
      <c r="N6" s="151"/>
      <c r="O6" s="154">
        <f ca="1">Z4</f>
        <v>8</v>
      </c>
      <c r="P6" s="154">
        <f ca="1">AA4</f>
        <v>0</v>
      </c>
      <c r="Q6" s="154">
        <f ca="1">AB4</f>
        <v>0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7</v>
      </c>
      <c r="AA6" s="41">
        <f t="shared" ca="1" si="9"/>
        <v>0</v>
      </c>
      <c r="AB6" s="41">
        <f t="shared" ca="1" si="9"/>
        <v>0</v>
      </c>
      <c r="AC6" s="37"/>
      <c r="AD6" s="41">
        <f t="shared" ca="1" si="10"/>
        <v>1</v>
      </c>
      <c r="AE6" s="41">
        <f t="shared" ca="1" si="11"/>
        <v>4</v>
      </c>
      <c r="AF6" s="41">
        <f t="shared" ca="1" si="12"/>
        <v>3</v>
      </c>
      <c r="AG6" s="37"/>
      <c r="AH6" s="56" t="s">
        <v>6</v>
      </c>
      <c r="AI6" s="41">
        <f t="shared" ca="1" si="13"/>
        <v>700</v>
      </c>
      <c r="AJ6" s="61" t="s">
        <v>20</v>
      </c>
      <c r="AK6" s="41">
        <f t="shared" ca="1" si="14"/>
        <v>143</v>
      </c>
      <c r="AL6" s="61" t="s">
        <v>117</v>
      </c>
      <c r="AM6" s="41">
        <f t="shared" ca="1" si="1"/>
        <v>557</v>
      </c>
      <c r="AN6" s="37"/>
      <c r="AO6" s="56" t="s">
        <v>6</v>
      </c>
      <c r="AP6" s="83">
        <f t="shared" ca="1" si="15"/>
        <v>7</v>
      </c>
      <c r="AQ6" s="83">
        <f t="shared" ca="1" si="16"/>
        <v>0</v>
      </c>
      <c r="AR6" s="83">
        <f t="shared" ca="1" si="17"/>
        <v>0</v>
      </c>
      <c r="AS6" s="37"/>
      <c r="AT6" s="83">
        <f t="shared" ca="1" si="18"/>
        <v>1</v>
      </c>
      <c r="AU6" s="83">
        <f t="shared" ca="1" si="19"/>
        <v>4</v>
      </c>
      <c r="AV6" s="83">
        <f t="shared" ca="1" si="20"/>
        <v>3</v>
      </c>
      <c r="AW6" s="37"/>
      <c r="AX6" s="56" t="s">
        <v>6</v>
      </c>
      <c r="AY6" s="41">
        <f t="shared" ca="1" si="21"/>
        <v>700</v>
      </c>
      <c r="AZ6" s="61" t="s">
        <v>20</v>
      </c>
      <c r="BA6" s="41">
        <f t="shared" ca="1" si="22"/>
        <v>143</v>
      </c>
      <c r="BB6" s="61" t="s">
        <v>117</v>
      </c>
      <c r="BC6" s="41">
        <f t="shared" ca="1" si="2"/>
        <v>557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4.9505346768090486E-2</v>
      </c>
      <c r="BZ6" s="40">
        <f t="shared" ca="1" si="4"/>
        <v>43</v>
      </c>
      <c r="CA6" s="17"/>
      <c r="CB6" s="37">
        <v>6</v>
      </c>
      <c r="CC6" s="37">
        <v>3</v>
      </c>
      <c r="CD6" s="37">
        <v>3</v>
      </c>
      <c r="CG6" s="39">
        <f t="shared" ca="1" si="5"/>
        <v>0.13535957187417547</v>
      </c>
      <c r="CH6" s="40">
        <f t="shared" ca="1" si="6"/>
        <v>18</v>
      </c>
      <c r="CI6" s="17"/>
      <c r="CJ6" s="37">
        <v>6</v>
      </c>
      <c r="CK6" s="37">
        <v>0</v>
      </c>
      <c r="CL6" s="37">
        <v>5</v>
      </c>
      <c r="CO6" s="39">
        <f t="shared" ca="1" si="7"/>
        <v>0.77972784178627885</v>
      </c>
      <c r="CP6" s="40">
        <f t="shared" ca="1" si="0"/>
        <v>5</v>
      </c>
      <c r="CQ6" s="17"/>
      <c r="CR6" s="37">
        <v>6</v>
      </c>
      <c r="CS6" s="37">
        <v>0</v>
      </c>
      <c r="CT6" s="37">
        <v>5</v>
      </c>
      <c r="CV6" s="36"/>
      <c r="CW6" s="36"/>
    </row>
    <row r="7" spans="1:101" s="1" customFormat="1" ht="42" customHeight="1" thickBot="1" x14ac:dyDescent="0.3">
      <c r="A7" s="9"/>
      <c r="B7" s="152" t="s">
        <v>20</v>
      </c>
      <c r="C7" s="152">
        <f ca="1">AD2</f>
        <v>2</v>
      </c>
      <c r="D7" s="152">
        <f ca="1">AE2</f>
        <v>2</v>
      </c>
      <c r="E7" s="152">
        <f ca="1">AF2</f>
        <v>1</v>
      </c>
      <c r="F7" s="8"/>
      <c r="G7" s="9"/>
      <c r="H7" s="152" t="s">
        <v>216</v>
      </c>
      <c r="I7" s="152">
        <f ca="1">AD3</f>
        <v>4</v>
      </c>
      <c r="J7" s="152">
        <f ca="1">AE3</f>
        <v>8</v>
      </c>
      <c r="K7" s="152">
        <f ca="1">AF3</f>
        <v>7</v>
      </c>
      <c r="L7" s="8"/>
      <c r="M7" s="9"/>
      <c r="N7" s="152" t="s">
        <v>20</v>
      </c>
      <c r="O7" s="152">
        <f ca="1">AD4</f>
        <v>2</v>
      </c>
      <c r="P7" s="152">
        <f ca="1">AE4</f>
        <v>8</v>
      </c>
      <c r="Q7" s="152">
        <f ca="1">AF4</f>
        <v>9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9</v>
      </c>
      <c r="AA7" s="41">
        <f t="shared" ca="1" si="9"/>
        <v>0</v>
      </c>
      <c r="AB7" s="41">
        <f t="shared" ca="1" si="9"/>
        <v>0</v>
      </c>
      <c r="AC7" s="37"/>
      <c r="AD7" s="41">
        <f t="shared" ca="1" si="10"/>
        <v>7</v>
      </c>
      <c r="AE7" s="41">
        <f t="shared" ca="1" si="11"/>
        <v>7</v>
      </c>
      <c r="AF7" s="41">
        <f t="shared" ca="1" si="12"/>
        <v>4</v>
      </c>
      <c r="AG7" s="37"/>
      <c r="AH7" s="56" t="s">
        <v>184</v>
      </c>
      <c r="AI7" s="41">
        <f t="shared" ca="1" si="13"/>
        <v>900</v>
      </c>
      <c r="AJ7" s="61" t="s">
        <v>148</v>
      </c>
      <c r="AK7" s="41">
        <f t="shared" ca="1" si="14"/>
        <v>774</v>
      </c>
      <c r="AL7" s="61" t="s">
        <v>117</v>
      </c>
      <c r="AM7" s="41">
        <f t="shared" ca="1" si="1"/>
        <v>126</v>
      </c>
      <c r="AN7" s="37"/>
      <c r="AO7" s="56" t="s">
        <v>5</v>
      </c>
      <c r="AP7" s="83">
        <f t="shared" ca="1" si="15"/>
        <v>9</v>
      </c>
      <c r="AQ7" s="83">
        <f t="shared" ca="1" si="16"/>
        <v>0</v>
      </c>
      <c r="AR7" s="83">
        <f t="shared" ca="1" si="17"/>
        <v>0</v>
      </c>
      <c r="AS7" s="37"/>
      <c r="AT7" s="83">
        <f t="shared" ca="1" si="18"/>
        <v>7</v>
      </c>
      <c r="AU7" s="83">
        <f t="shared" ca="1" si="19"/>
        <v>7</v>
      </c>
      <c r="AV7" s="83">
        <f t="shared" ca="1" si="20"/>
        <v>4</v>
      </c>
      <c r="AW7" s="37"/>
      <c r="AX7" s="56" t="s">
        <v>5</v>
      </c>
      <c r="AY7" s="41">
        <f t="shared" ca="1" si="21"/>
        <v>900</v>
      </c>
      <c r="AZ7" s="61" t="s">
        <v>20</v>
      </c>
      <c r="BA7" s="41">
        <f t="shared" ca="1" si="22"/>
        <v>774</v>
      </c>
      <c r="BB7" s="61" t="s">
        <v>117</v>
      </c>
      <c r="BC7" s="41">
        <f t="shared" ca="1" si="2"/>
        <v>126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0.81053428761636193</v>
      </c>
      <c r="BZ7" s="40">
        <f t="shared" ca="1" si="4"/>
        <v>10</v>
      </c>
      <c r="CA7" s="17"/>
      <c r="CB7" s="37">
        <v>7</v>
      </c>
      <c r="CC7" s="37">
        <v>4</v>
      </c>
      <c r="CD7" s="37">
        <v>1</v>
      </c>
      <c r="CG7" s="39">
        <f t="shared" ca="1" si="5"/>
        <v>0.15679842392179744</v>
      </c>
      <c r="CH7" s="40">
        <f t="shared" ca="1" si="6"/>
        <v>17</v>
      </c>
      <c r="CI7" s="17"/>
      <c r="CJ7" s="37">
        <v>7</v>
      </c>
      <c r="CK7" s="37">
        <v>0</v>
      </c>
      <c r="CL7" s="37">
        <v>6</v>
      </c>
      <c r="CO7" s="39">
        <f t="shared" ca="1" si="7"/>
        <v>0.2520749408336157</v>
      </c>
      <c r="CP7" s="40">
        <f t="shared" ca="1" si="0"/>
        <v>15</v>
      </c>
      <c r="CQ7" s="17"/>
      <c r="CR7" s="37">
        <v>7</v>
      </c>
      <c r="CS7" s="37">
        <v>0</v>
      </c>
      <c r="CT7" s="37">
        <v>6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5</v>
      </c>
      <c r="AA8" s="41">
        <f t="shared" ca="1" si="9"/>
        <v>0</v>
      </c>
      <c r="AB8" s="41">
        <f t="shared" ca="1" si="9"/>
        <v>0</v>
      </c>
      <c r="AC8" s="37"/>
      <c r="AD8" s="41">
        <f t="shared" ca="1" si="10"/>
        <v>4</v>
      </c>
      <c r="AE8" s="41">
        <f t="shared" ca="1" si="11"/>
        <v>6</v>
      </c>
      <c r="AF8" s="41">
        <f t="shared" ca="1" si="12"/>
        <v>4</v>
      </c>
      <c r="AG8" s="37"/>
      <c r="AH8" s="56" t="s">
        <v>8</v>
      </c>
      <c r="AI8" s="41">
        <f t="shared" ca="1" si="13"/>
        <v>500</v>
      </c>
      <c r="AJ8" s="61" t="s">
        <v>148</v>
      </c>
      <c r="AK8" s="41">
        <f t="shared" ca="1" si="14"/>
        <v>464</v>
      </c>
      <c r="AL8" s="61" t="s">
        <v>117</v>
      </c>
      <c r="AM8" s="41">
        <f t="shared" ca="1" si="1"/>
        <v>36</v>
      </c>
      <c r="AN8" s="37"/>
      <c r="AO8" s="56" t="s">
        <v>186</v>
      </c>
      <c r="AP8" s="83">
        <f t="shared" ca="1" si="15"/>
        <v>4</v>
      </c>
      <c r="AQ8" s="83">
        <f t="shared" ca="1" si="16"/>
        <v>0</v>
      </c>
      <c r="AR8" s="83">
        <f t="shared" ca="1" si="17"/>
        <v>0</v>
      </c>
      <c r="AS8" s="37"/>
      <c r="AT8" s="83">
        <f t="shared" ca="1" si="18"/>
        <v>4</v>
      </c>
      <c r="AU8" s="83">
        <f t="shared" ca="1" si="19"/>
        <v>6</v>
      </c>
      <c r="AV8" s="83">
        <f t="shared" ca="1" si="20"/>
        <v>4</v>
      </c>
      <c r="AW8" s="37"/>
      <c r="AX8" s="56" t="s">
        <v>8</v>
      </c>
      <c r="AY8" s="41">
        <f t="shared" ca="1" si="21"/>
        <v>400</v>
      </c>
      <c r="AZ8" s="61" t="s">
        <v>148</v>
      </c>
      <c r="BA8" s="41">
        <f t="shared" ca="1" si="22"/>
        <v>464</v>
      </c>
      <c r="BB8" s="61" t="s">
        <v>117</v>
      </c>
      <c r="BC8" s="41">
        <f t="shared" ca="1" si="2"/>
        <v>-64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0.50459540642562917</v>
      </c>
      <c r="BZ8" s="40">
        <f t="shared" ca="1" si="4"/>
        <v>23</v>
      </c>
      <c r="CA8" s="17"/>
      <c r="CB8" s="37">
        <v>8</v>
      </c>
      <c r="CC8" s="37">
        <v>4</v>
      </c>
      <c r="CD8" s="37">
        <v>2</v>
      </c>
      <c r="CG8" s="39">
        <f t="shared" ca="1" si="5"/>
        <v>3.984128325112779E-2</v>
      </c>
      <c r="CH8" s="40">
        <f t="shared" ca="1" si="6"/>
        <v>20</v>
      </c>
      <c r="CI8" s="17"/>
      <c r="CJ8" s="37">
        <v>8</v>
      </c>
      <c r="CK8" s="37">
        <v>0</v>
      </c>
      <c r="CL8" s="37">
        <v>7</v>
      </c>
      <c r="CO8" s="39">
        <f t="shared" ca="1" si="7"/>
        <v>0.58824892411775875</v>
      </c>
      <c r="CP8" s="40">
        <f t="shared" ca="1" si="0"/>
        <v>8</v>
      </c>
      <c r="CQ8" s="17"/>
      <c r="CR8" s="37">
        <v>8</v>
      </c>
      <c r="CS8" s="37">
        <v>0</v>
      </c>
      <c r="CT8" s="37">
        <v>7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7</v>
      </c>
      <c r="AA9" s="41">
        <f t="shared" ca="1" si="9"/>
        <v>0</v>
      </c>
      <c r="AB9" s="41">
        <f t="shared" ca="1" si="9"/>
        <v>0</v>
      </c>
      <c r="AC9" s="37"/>
      <c r="AD9" s="41">
        <f t="shared" ca="1" si="10"/>
        <v>2</v>
      </c>
      <c r="AE9" s="41">
        <f t="shared" ca="1" si="11"/>
        <v>9</v>
      </c>
      <c r="AF9" s="41">
        <f t="shared" ca="1" si="12"/>
        <v>7</v>
      </c>
      <c r="AG9" s="37"/>
      <c r="AH9" s="56" t="s">
        <v>188</v>
      </c>
      <c r="AI9" s="41">
        <f t="shared" ca="1" si="13"/>
        <v>700</v>
      </c>
      <c r="AJ9" s="61" t="s">
        <v>148</v>
      </c>
      <c r="AK9" s="41">
        <f t="shared" ca="1" si="14"/>
        <v>297</v>
      </c>
      <c r="AL9" s="61" t="s">
        <v>117</v>
      </c>
      <c r="AM9" s="41">
        <f t="shared" ca="1" si="1"/>
        <v>403</v>
      </c>
      <c r="AN9" s="37"/>
      <c r="AO9" s="56" t="s">
        <v>9</v>
      </c>
      <c r="AP9" s="83">
        <f t="shared" ca="1" si="15"/>
        <v>7</v>
      </c>
      <c r="AQ9" s="83">
        <f t="shared" ca="1" si="16"/>
        <v>0</v>
      </c>
      <c r="AR9" s="83">
        <f t="shared" ca="1" si="17"/>
        <v>0</v>
      </c>
      <c r="AS9" s="37"/>
      <c r="AT9" s="83">
        <f t="shared" ca="1" si="18"/>
        <v>2</v>
      </c>
      <c r="AU9" s="83">
        <f t="shared" ca="1" si="19"/>
        <v>9</v>
      </c>
      <c r="AV9" s="83">
        <f t="shared" ca="1" si="20"/>
        <v>7</v>
      </c>
      <c r="AW9" s="37"/>
      <c r="AX9" s="56" t="s">
        <v>9</v>
      </c>
      <c r="AY9" s="41">
        <f t="shared" ca="1" si="21"/>
        <v>700</v>
      </c>
      <c r="AZ9" s="61" t="s">
        <v>20</v>
      </c>
      <c r="BA9" s="41">
        <f t="shared" ca="1" si="22"/>
        <v>297</v>
      </c>
      <c r="BB9" s="61" t="s">
        <v>187</v>
      </c>
      <c r="BC9" s="41">
        <f t="shared" ca="1" si="2"/>
        <v>403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0.92163028463872332</v>
      </c>
      <c r="BZ9" s="40">
        <f t="shared" ca="1" si="4"/>
        <v>6</v>
      </c>
      <c r="CA9" s="17"/>
      <c r="CB9" s="37">
        <v>9</v>
      </c>
      <c r="CC9" s="37">
        <v>4</v>
      </c>
      <c r="CD9" s="37">
        <v>3</v>
      </c>
      <c r="CG9" s="39">
        <f t="shared" ca="1" si="5"/>
        <v>0.74336337207947933</v>
      </c>
      <c r="CH9" s="40">
        <f t="shared" ca="1" si="6"/>
        <v>7</v>
      </c>
      <c r="CI9" s="17"/>
      <c r="CJ9" s="37">
        <v>9</v>
      </c>
      <c r="CK9" s="37">
        <v>0</v>
      </c>
      <c r="CL9" s="37">
        <v>8</v>
      </c>
      <c r="CO9" s="39">
        <f t="shared" ca="1" si="7"/>
        <v>0.7407233085756818</v>
      </c>
      <c r="CP9" s="40">
        <f t="shared" ca="1" si="0"/>
        <v>7</v>
      </c>
      <c r="CQ9" s="17"/>
      <c r="CR9" s="37">
        <v>9</v>
      </c>
      <c r="CS9" s="37">
        <v>0</v>
      </c>
      <c r="CT9" s="37">
        <v>8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189</v>
      </c>
      <c r="Z10" s="41">
        <f t="shared" ca="1" si="8"/>
        <v>4</v>
      </c>
      <c r="AA10" s="41">
        <f t="shared" ca="1" si="9"/>
        <v>0</v>
      </c>
      <c r="AB10" s="41">
        <f t="shared" ca="1" si="9"/>
        <v>0</v>
      </c>
      <c r="AC10" s="37"/>
      <c r="AD10" s="41">
        <f t="shared" ca="1" si="10"/>
        <v>3</v>
      </c>
      <c r="AE10" s="41">
        <f t="shared" ca="1" si="11"/>
        <v>6</v>
      </c>
      <c r="AF10" s="41">
        <f t="shared" ca="1" si="12"/>
        <v>6</v>
      </c>
      <c r="AG10" s="37"/>
      <c r="AH10" s="56" t="s">
        <v>189</v>
      </c>
      <c r="AI10" s="41">
        <f t="shared" ca="1" si="13"/>
        <v>400</v>
      </c>
      <c r="AJ10" s="61" t="s">
        <v>20</v>
      </c>
      <c r="AK10" s="41">
        <f t="shared" ca="1" si="14"/>
        <v>366</v>
      </c>
      <c r="AL10" s="61" t="s">
        <v>117</v>
      </c>
      <c r="AM10" s="41">
        <f t="shared" ca="1" si="1"/>
        <v>34</v>
      </c>
      <c r="AN10" s="37"/>
      <c r="AO10" s="56" t="s">
        <v>189</v>
      </c>
      <c r="AP10" s="83">
        <f t="shared" ca="1" si="15"/>
        <v>3</v>
      </c>
      <c r="AQ10" s="83">
        <f t="shared" ca="1" si="16"/>
        <v>0</v>
      </c>
      <c r="AR10" s="83">
        <f t="shared" ca="1" si="17"/>
        <v>0</v>
      </c>
      <c r="AS10" s="37"/>
      <c r="AT10" s="83">
        <f t="shared" ca="1" si="18"/>
        <v>3</v>
      </c>
      <c r="AU10" s="83">
        <f t="shared" ca="1" si="19"/>
        <v>6</v>
      </c>
      <c r="AV10" s="83">
        <f t="shared" ca="1" si="20"/>
        <v>6</v>
      </c>
      <c r="AW10" s="37"/>
      <c r="AX10" s="56" t="s">
        <v>10</v>
      </c>
      <c r="AY10" s="41">
        <f t="shared" ca="1" si="21"/>
        <v>300</v>
      </c>
      <c r="AZ10" s="61" t="s">
        <v>148</v>
      </c>
      <c r="BA10" s="41">
        <f t="shared" ca="1" si="22"/>
        <v>366</v>
      </c>
      <c r="BB10" s="61" t="s">
        <v>117</v>
      </c>
      <c r="BC10" s="41">
        <f t="shared" ca="1" si="2"/>
        <v>-66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8.2277262378006588E-3</v>
      </c>
      <c r="BZ10" s="40">
        <f t="shared" ca="1" si="4"/>
        <v>45</v>
      </c>
      <c r="CA10" s="17"/>
      <c r="CB10" s="37">
        <v>10</v>
      </c>
      <c r="CC10" s="37">
        <v>4</v>
      </c>
      <c r="CD10" s="37">
        <v>4</v>
      </c>
      <c r="CG10" s="39">
        <f t="shared" ca="1" si="5"/>
        <v>0.34237840410854414</v>
      </c>
      <c r="CH10" s="40">
        <f t="shared" ca="1" si="6"/>
        <v>13</v>
      </c>
      <c r="CI10" s="17"/>
      <c r="CJ10" s="37">
        <v>10</v>
      </c>
      <c r="CK10" s="37">
        <v>0</v>
      </c>
      <c r="CL10" s="37">
        <v>9</v>
      </c>
      <c r="CO10" s="39">
        <f t="shared" ca="1" si="7"/>
        <v>0.9968285905178963</v>
      </c>
      <c r="CP10" s="40">
        <f t="shared" ca="1" si="0"/>
        <v>1</v>
      </c>
      <c r="CQ10" s="17"/>
      <c r="CR10" s="37">
        <v>10</v>
      </c>
      <c r="CS10" s="37">
        <v>0</v>
      </c>
      <c r="CT10" s="37">
        <v>9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8"/>
      <c r="D11" s="148"/>
      <c r="E11" s="148"/>
      <c r="F11" s="8"/>
      <c r="G11" s="6" t="s">
        <v>6</v>
      </c>
      <c r="H11" s="7"/>
      <c r="I11" s="148"/>
      <c r="J11" s="148"/>
      <c r="K11" s="148"/>
      <c r="L11" s="8"/>
      <c r="M11" s="6" t="s">
        <v>232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190</v>
      </c>
      <c r="Z11" s="41">
        <f t="shared" ca="1" si="8"/>
        <v>9</v>
      </c>
      <c r="AA11" s="41">
        <f t="shared" ca="1" si="9"/>
        <v>0</v>
      </c>
      <c r="AB11" s="41">
        <f t="shared" ca="1" si="9"/>
        <v>0</v>
      </c>
      <c r="AC11" s="37"/>
      <c r="AD11" s="41">
        <f t="shared" ca="1" si="10"/>
        <v>8</v>
      </c>
      <c r="AE11" s="41">
        <f t="shared" ca="1" si="11"/>
        <v>2</v>
      </c>
      <c r="AF11" s="41">
        <f t="shared" ca="1" si="12"/>
        <v>0</v>
      </c>
      <c r="AG11" s="37"/>
      <c r="AH11" s="56" t="s">
        <v>149</v>
      </c>
      <c r="AI11" s="41">
        <f t="shared" ca="1" si="13"/>
        <v>900</v>
      </c>
      <c r="AJ11" s="61" t="s">
        <v>148</v>
      </c>
      <c r="AK11" s="41">
        <f t="shared" ca="1" si="14"/>
        <v>820</v>
      </c>
      <c r="AL11" s="61" t="s">
        <v>117</v>
      </c>
      <c r="AM11" s="41">
        <f t="shared" ca="1" si="1"/>
        <v>80</v>
      </c>
      <c r="AN11" s="37"/>
      <c r="AO11" s="56" t="s">
        <v>149</v>
      </c>
      <c r="AP11" s="83">
        <f t="shared" ca="1" si="15"/>
        <v>9</v>
      </c>
      <c r="AQ11" s="83">
        <f t="shared" ca="1" si="16"/>
        <v>0</v>
      </c>
      <c r="AR11" s="83">
        <f t="shared" ca="1" si="17"/>
        <v>0</v>
      </c>
      <c r="AS11" s="37"/>
      <c r="AT11" s="83">
        <f t="shared" ca="1" si="18"/>
        <v>9</v>
      </c>
      <c r="AU11" s="83">
        <f t="shared" ca="1" si="19"/>
        <v>2</v>
      </c>
      <c r="AV11" s="83">
        <f t="shared" ca="1" si="20"/>
        <v>0</v>
      </c>
      <c r="AW11" s="37"/>
      <c r="AX11" s="56" t="s">
        <v>190</v>
      </c>
      <c r="AY11" s="41">
        <f t="shared" ca="1" si="21"/>
        <v>900</v>
      </c>
      <c r="AZ11" s="61" t="s">
        <v>20</v>
      </c>
      <c r="BA11" s="41">
        <f t="shared" ca="1" si="22"/>
        <v>920</v>
      </c>
      <c r="BB11" s="61" t="s">
        <v>117</v>
      </c>
      <c r="BC11" s="41">
        <f t="shared" ca="1" si="2"/>
        <v>-20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0.30933188510927601</v>
      </c>
      <c r="BZ11" s="40">
        <f t="shared" ca="1" si="4"/>
        <v>32</v>
      </c>
      <c r="CA11" s="17"/>
      <c r="CB11" s="37">
        <v>11</v>
      </c>
      <c r="CC11" s="37">
        <v>5</v>
      </c>
      <c r="CD11" s="37">
        <v>1</v>
      </c>
      <c r="CG11" s="39">
        <f t="shared" ca="1" si="5"/>
        <v>0.24045433371607228</v>
      </c>
      <c r="CH11" s="40">
        <f t="shared" ca="1" si="6"/>
        <v>14</v>
      </c>
      <c r="CI11" s="17"/>
      <c r="CJ11" s="37">
        <v>11</v>
      </c>
      <c r="CK11" s="37">
        <v>0</v>
      </c>
      <c r="CL11" s="37">
        <v>0</v>
      </c>
      <c r="CO11" s="39">
        <f t="shared" ca="1" si="7"/>
        <v>0.1589558520401062</v>
      </c>
      <c r="CP11" s="40">
        <f t="shared" ca="1" si="0"/>
        <v>17</v>
      </c>
      <c r="CQ11" s="17"/>
      <c r="CR11" s="37">
        <v>11</v>
      </c>
      <c r="CS11" s="37">
        <v>0</v>
      </c>
      <c r="CT11" s="37">
        <v>0</v>
      </c>
      <c r="CV11" s="36"/>
      <c r="CW11" s="36"/>
    </row>
    <row r="12" spans="1:101" s="1" customFormat="1" ht="42" customHeight="1" x14ac:dyDescent="0.25">
      <c r="A12" s="9"/>
      <c r="B12" s="151"/>
      <c r="C12" s="154">
        <f ca="1">Z5</f>
        <v>6</v>
      </c>
      <c r="D12" s="154">
        <f ca="1">AA5</f>
        <v>0</v>
      </c>
      <c r="E12" s="154">
        <f ca="1">AB5</f>
        <v>0</v>
      </c>
      <c r="F12" s="8"/>
      <c r="G12" s="9"/>
      <c r="H12" s="151"/>
      <c r="I12" s="154">
        <f ca="1">Z6</f>
        <v>7</v>
      </c>
      <c r="J12" s="154">
        <f ca="1">AA6</f>
        <v>0</v>
      </c>
      <c r="K12" s="154">
        <f ca="1">AB6</f>
        <v>0</v>
      </c>
      <c r="L12" s="8"/>
      <c r="M12" s="9"/>
      <c r="N12" s="151"/>
      <c r="O12" s="154">
        <f ca="1">Z7</f>
        <v>9</v>
      </c>
      <c r="P12" s="154">
        <f ca="1">AA7</f>
        <v>0</v>
      </c>
      <c r="Q12" s="154">
        <f ca="1">AB7</f>
        <v>0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8</v>
      </c>
      <c r="AA12" s="41">
        <f t="shared" ca="1" si="9"/>
        <v>0</v>
      </c>
      <c r="AB12" s="41">
        <f t="shared" ca="1" si="9"/>
        <v>0</v>
      </c>
      <c r="AC12" s="37"/>
      <c r="AD12" s="41">
        <f t="shared" ca="1" si="10"/>
        <v>4</v>
      </c>
      <c r="AE12" s="41">
        <f t="shared" ca="1" si="11"/>
        <v>3</v>
      </c>
      <c r="AF12" s="41">
        <f t="shared" ca="1" si="12"/>
        <v>6</v>
      </c>
      <c r="AG12" s="37"/>
      <c r="AH12" s="56" t="s">
        <v>12</v>
      </c>
      <c r="AI12" s="41">
        <f t="shared" ca="1" si="13"/>
        <v>800</v>
      </c>
      <c r="AJ12" s="61" t="s">
        <v>20</v>
      </c>
      <c r="AK12" s="41">
        <f t="shared" ca="1" si="14"/>
        <v>436</v>
      </c>
      <c r="AL12" s="61" t="s">
        <v>117</v>
      </c>
      <c r="AM12" s="41">
        <f t="shared" ca="1" si="1"/>
        <v>364</v>
      </c>
      <c r="AN12" s="37"/>
      <c r="AO12" s="56" t="s">
        <v>191</v>
      </c>
      <c r="AP12" s="83">
        <f t="shared" ca="1" si="15"/>
        <v>8</v>
      </c>
      <c r="AQ12" s="83">
        <f t="shared" ca="1" si="16"/>
        <v>0</v>
      </c>
      <c r="AR12" s="83">
        <f t="shared" ca="1" si="17"/>
        <v>0</v>
      </c>
      <c r="AS12" s="37"/>
      <c r="AT12" s="83">
        <f t="shared" ca="1" si="18"/>
        <v>4</v>
      </c>
      <c r="AU12" s="83">
        <f t="shared" ca="1" si="19"/>
        <v>3</v>
      </c>
      <c r="AV12" s="83">
        <f t="shared" ca="1" si="20"/>
        <v>6</v>
      </c>
      <c r="AW12" s="37"/>
      <c r="AX12" s="56" t="s">
        <v>12</v>
      </c>
      <c r="AY12" s="41">
        <f t="shared" ca="1" si="21"/>
        <v>800</v>
      </c>
      <c r="AZ12" s="61" t="s">
        <v>20</v>
      </c>
      <c r="BA12" s="41">
        <f t="shared" ca="1" si="22"/>
        <v>436</v>
      </c>
      <c r="BB12" s="61" t="s">
        <v>117</v>
      </c>
      <c r="BC12" s="41">
        <f t="shared" ca="1" si="2"/>
        <v>364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0.60036871261512115</v>
      </c>
      <c r="BZ12" s="40">
        <f t="shared" ca="1" si="4"/>
        <v>21</v>
      </c>
      <c r="CA12" s="17"/>
      <c r="CB12" s="37">
        <v>12</v>
      </c>
      <c r="CC12" s="37">
        <v>5</v>
      </c>
      <c r="CD12" s="37">
        <v>2</v>
      </c>
      <c r="CG12" s="39">
        <f t="shared" ca="1" si="5"/>
        <v>0.34638177300325146</v>
      </c>
      <c r="CH12" s="40">
        <f t="shared" ca="1" si="6"/>
        <v>12</v>
      </c>
      <c r="CI12" s="17"/>
      <c r="CJ12" s="37">
        <v>12</v>
      </c>
      <c r="CK12" s="37">
        <v>0</v>
      </c>
      <c r="CL12" s="37">
        <v>1</v>
      </c>
      <c r="CO12" s="39">
        <f t="shared" ca="1" si="7"/>
        <v>0.4681038643283455</v>
      </c>
      <c r="CP12" s="40">
        <f t="shared" ca="1" si="0"/>
        <v>11</v>
      </c>
      <c r="CQ12" s="17"/>
      <c r="CR12" s="37">
        <v>12</v>
      </c>
      <c r="CS12" s="37">
        <v>0</v>
      </c>
      <c r="CT12" s="37">
        <v>1</v>
      </c>
      <c r="CV12" s="36"/>
      <c r="CW12" s="36"/>
    </row>
    <row r="13" spans="1:101" s="1" customFormat="1" ht="42" customHeight="1" thickBot="1" x14ac:dyDescent="0.3">
      <c r="A13" s="9"/>
      <c r="B13" s="152" t="s">
        <v>20</v>
      </c>
      <c r="C13" s="152">
        <f ca="1">AD5</f>
        <v>5</v>
      </c>
      <c r="D13" s="152">
        <f ca="1">AE5</f>
        <v>7</v>
      </c>
      <c r="E13" s="152">
        <f ca="1">AF5</f>
        <v>9</v>
      </c>
      <c r="F13" s="8"/>
      <c r="G13" s="9"/>
      <c r="H13" s="152" t="s">
        <v>20</v>
      </c>
      <c r="I13" s="152">
        <f ca="1">AD6</f>
        <v>1</v>
      </c>
      <c r="J13" s="152">
        <f ca="1">AE6</f>
        <v>4</v>
      </c>
      <c r="K13" s="152">
        <f ca="1">AF6</f>
        <v>3</v>
      </c>
      <c r="L13" s="8"/>
      <c r="M13" s="9"/>
      <c r="N13" s="152" t="s">
        <v>20</v>
      </c>
      <c r="O13" s="152">
        <f ca="1">AD7</f>
        <v>7</v>
      </c>
      <c r="P13" s="152">
        <f ca="1">AE7</f>
        <v>7</v>
      </c>
      <c r="Q13" s="152">
        <f ca="1">AF7</f>
        <v>4</v>
      </c>
      <c r="R13" s="8"/>
      <c r="S13" s="2"/>
      <c r="T13" s="2"/>
      <c r="U13" s="2"/>
      <c r="V13" s="2"/>
      <c r="W13" s="2"/>
      <c r="X13" s="37"/>
      <c r="Y13" s="56" t="s">
        <v>233</v>
      </c>
      <c r="Z13" s="41">
        <f t="shared" ca="1" si="8"/>
        <v>7</v>
      </c>
      <c r="AA13" s="41">
        <f t="shared" ca="1" si="9"/>
        <v>0</v>
      </c>
      <c r="AB13" s="41">
        <f t="shared" ca="1" si="9"/>
        <v>0</v>
      </c>
      <c r="AC13" s="37"/>
      <c r="AD13" s="41">
        <f t="shared" ca="1" si="10"/>
        <v>6</v>
      </c>
      <c r="AE13" s="41">
        <f t="shared" ca="1" si="11"/>
        <v>1</v>
      </c>
      <c r="AF13" s="41">
        <f t="shared" ca="1" si="12"/>
        <v>0</v>
      </c>
      <c r="AG13" s="37"/>
      <c r="AH13" s="56" t="s">
        <v>150</v>
      </c>
      <c r="AI13" s="41">
        <f t="shared" ca="1" si="13"/>
        <v>700</v>
      </c>
      <c r="AJ13" s="61" t="s">
        <v>20</v>
      </c>
      <c r="AK13" s="41">
        <f t="shared" ca="1" si="14"/>
        <v>610</v>
      </c>
      <c r="AL13" s="61" t="s">
        <v>117</v>
      </c>
      <c r="AM13" s="41">
        <f t="shared" ca="1" si="1"/>
        <v>90</v>
      </c>
      <c r="AN13" s="37"/>
      <c r="AO13" s="56" t="s">
        <v>150</v>
      </c>
      <c r="AP13" s="83">
        <f t="shared" ca="1" si="15"/>
        <v>6</v>
      </c>
      <c r="AQ13" s="83">
        <f t="shared" ca="1" si="16"/>
        <v>0</v>
      </c>
      <c r="AR13" s="83">
        <f t="shared" ca="1" si="17"/>
        <v>0</v>
      </c>
      <c r="AS13" s="37"/>
      <c r="AT13" s="83">
        <f t="shared" ca="1" si="18"/>
        <v>6</v>
      </c>
      <c r="AU13" s="83">
        <f t="shared" ca="1" si="19"/>
        <v>1</v>
      </c>
      <c r="AV13" s="83">
        <f t="shared" ca="1" si="20"/>
        <v>0</v>
      </c>
      <c r="AW13" s="37"/>
      <c r="AX13" s="56" t="s">
        <v>150</v>
      </c>
      <c r="AY13" s="41">
        <f t="shared" ca="1" si="21"/>
        <v>600</v>
      </c>
      <c r="AZ13" s="61" t="s">
        <v>20</v>
      </c>
      <c r="BA13" s="41">
        <f t="shared" ca="1" si="22"/>
        <v>610</v>
      </c>
      <c r="BB13" s="61" t="s">
        <v>117</v>
      </c>
      <c r="BC13" s="41">
        <f t="shared" ca="1" si="2"/>
        <v>-10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>
        <f t="shared" ca="1" si="3"/>
        <v>8.3331558104005832E-2</v>
      </c>
      <c r="BZ13" s="40">
        <f t="shared" ca="1" si="4"/>
        <v>42</v>
      </c>
      <c r="CA13" s="17"/>
      <c r="CB13" s="37">
        <v>13</v>
      </c>
      <c r="CC13" s="37">
        <v>5</v>
      </c>
      <c r="CD13" s="37">
        <v>3</v>
      </c>
      <c r="CG13" s="39">
        <f t="shared" ca="1" si="5"/>
        <v>0.93552314076478327</v>
      </c>
      <c r="CH13" s="40">
        <f t="shared" ca="1" si="6"/>
        <v>2</v>
      </c>
      <c r="CI13" s="17"/>
      <c r="CJ13" s="37">
        <v>13</v>
      </c>
      <c r="CK13" s="37">
        <v>0</v>
      </c>
      <c r="CL13" s="37">
        <v>2</v>
      </c>
      <c r="CO13" s="39">
        <f t="shared" ca="1" si="7"/>
        <v>0.29202421712377635</v>
      </c>
      <c r="CP13" s="40">
        <f t="shared" ca="1" si="0"/>
        <v>14</v>
      </c>
      <c r="CQ13" s="17"/>
      <c r="CR13" s="37">
        <v>13</v>
      </c>
      <c r="CS13" s="37">
        <v>0</v>
      </c>
      <c r="CT13" s="37">
        <v>2</v>
      </c>
      <c r="CV13" s="36"/>
      <c r="CW13" s="36"/>
    </row>
    <row r="14" spans="1:101" s="1" customFormat="1" ht="42" customHeight="1" x14ac:dyDescent="0.4">
      <c r="A14" s="9"/>
      <c r="B14" s="153"/>
      <c r="C14" s="153"/>
      <c r="D14" s="155"/>
      <c r="E14" s="155"/>
      <c r="F14" s="8"/>
      <c r="G14" s="9"/>
      <c r="H14" s="153"/>
      <c r="I14" s="153"/>
      <c r="J14" s="155"/>
      <c r="K14" s="155"/>
      <c r="L14" s="8"/>
      <c r="M14" s="9"/>
      <c r="N14" s="153"/>
      <c r="O14" s="153"/>
      <c r="P14" s="155"/>
      <c r="Q14" s="155"/>
      <c r="R14" s="8"/>
      <c r="S14" s="2"/>
      <c r="T14" s="2"/>
      <c r="U14" s="2"/>
      <c r="V14" s="2"/>
      <c r="W14" s="2"/>
      <c r="X14" s="37"/>
      <c r="Y14" s="37"/>
      <c r="Z14" s="145" t="s">
        <v>56</v>
      </c>
      <c r="AA14" s="145" t="s">
        <v>30</v>
      </c>
      <c r="AB14" s="145" t="s">
        <v>234</v>
      </c>
      <c r="AC14" s="145" t="s">
        <v>235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>
        <f t="shared" ca="1" si="3"/>
        <v>0.39096526049833435</v>
      </c>
      <c r="BZ14" s="40">
        <f t="shared" ca="1" si="4"/>
        <v>27</v>
      </c>
      <c r="CA14" s="17"/>
      <c r="CB14" s="37">
        <v>14</v>
      </c>
      <c r="CC14" s="37">
        <v>5</v>
      </c>
      <c r="CD14" s="37">
        <v>4</v>
      </c>
      <c r="CG14" s="39">
        <f t="shared" ca="1" si="5"/>
        <v>0.19943396667675051</v>
      </c>
      <c r="CH14" s="40">
        <f t="shared" ca="1" si="6"/>
        <v>16</v>
      </c>
      <c r="CI14" s="17"/>
      <c r="CJ14" s="37">
        <v>14</v>
      </c>
      <c r="CK14" s="37">
        <v>0</v>
      </c>
      <c r="CL14" s="37">
        <v>3</v>
      </c>
      <c r="CO14" s="39">
        <f t="shared" ca="1" si="7"/>
        <v>9.7869895697803466E-2</v>
      </c>
      <c r="CP14" s="40">
        <f t="shared" ca="1" si="0"/>
        <v>19</v>
      </c>
      <c r="CQ14" s="17"/>
      <c r="CR14" s="37">
        <v>14</v>
      </c>
      <c r="CS14" s="37">
        <v>0</v>
      </c>
      <c r="CT14" s="37">
        <v>3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>
        <f t="shared" ca="1" si="3"/>
        <v>0.95830941887967469</v>
      </c>
      <c r="BZ15" s="40">
        <f t="shared" ca="1" si="4"/>
        <v>4</v>
      </c>
      <c r="CA15" s="17"/>
      <c r="CB15" s="37">
        <v>15</v>
      </c>
      <c r="CC15" s="37">
        <v>5</v>
      </c>
      <c r="CD15" s="37">
        <v>5</v>
      </c>
      <c r="CG15" s="39">
        <f t="shared" ca="1" si="5"/>
        <v>0.74761074167994823</v>
      </c>
      <c r="CH15" s="40">
        <f t="shared" ca="1" si="6"/>
        <v>6</v>
      </c>
      <c r="CI15" s="17"/>
      <c r="CJ15" s="37">
        <v>15</v>
      </c>
      <c r="CK15" s="37">
        <v>0</v>
      </c>
      <c r="CL15" s="37">
        <v>4</v>
      </c>
      <c r="CO15" s="39">
        <f t="shared" ca="1" si="7"/>
        <v>0.32319951448978179</v>
      </c>
      <c r="CP15" s="40">
        <f t="shared" ca="1" si="0"/>
        <v>13</v>
      </c>
      <c r="CQ15" s="17"/>
      <c r="CR15" s="37">
        <v>15</v>
      </c>
      <c r="CS15" s="37">
        <v>0</v>
      </c>
      <c r="CT15" s="37">
        <v>4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226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>
        <f t="shared" ca="1" si="3"/>
        <v>0.17467165071262669</v>
      </c>
      <c r="BZ16" s="40">
        <f t="shared" ca="1" si="4"/>
        <v>39</v>
      </c>
      <c r="CA16" s="17"/>
      <c r="CB16" s="37">
        <v>16</v>
      </c>
      <c r="CC16" s="37">
        <v>6</v>
      </c>
      <c r="CD16" s="37">
        <v>1</v>
      </c>
      <c r="CG16" s="39">
        <f t="shared" ca="1" si="5"/>
        <v>0.48956982078185485</v>
      </c>
      <c r="CH16" s="40">
        <f t="shared" ca="1" si="6"/>
        <v>11</v>
      </c>
      <c r="CI16" s="17"/>
      <c r="CJ16" s="37">
        <v>16</v>
      </c>
      <c r="CK16" s="37">
        <v>0</v>
      </c>
      <c r="CL16" s="37">
        <v>5</v>
      </c>
      <c r="CO16" s="39">
        <f t="shared" ca="1" si="7"/>
        <v>0.53651228501101489</v>
      </c>
      <c r="CP16" s="40">
        <f t="shared" ca="1" si="0"/>
        <v>9</v>
      </c>
      <c r="CQ16" s="17"/>
      <c r="CR16" s="37">
        <v>16</v>
      </c>
      <c r="CS16" s="37">
        <v>0</v>
      </c>
      <c r="CT16" s="37">
        <v>5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8"/>
      <c r="D17" s="148"/>
      <c r="E17" s="148"/>
      <c r="F17" s="8"/>
      <c r="G17" s="6" t="s">
        <v>236</v>
      </c>
      <c r="H17" s="7"/>
      <c r="I17" s="148"/>
      <c r="J17" s="148"/>
      <c r="K17" s="148"/>
      <c r="L17" s="8"/>
      <c r="M17" s="6" t="s">
        <v>10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3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>
        <f t="shared" ca="1" si="3"/>
        <v>0.3629122367300267</v>
      </c>
      <c r="BZ17" s="40">
        <f t="shared" ca="1" si="4"/>
        <v>29</v>
      </c>
      <c r="CA17" s="17"/>
      <c r="CB17" s="37">
        <v>17</v>
      </c>
      <c r="CC17" s="37">
        <v>6</v>
      </c>
      <c r="CD17" s="37">
        <v>2</v>
      </c>
      <c r="CG17" s="39">
        <f t="shared" ca="1" si="5"/>
        <v>0.90337453777856225</v>
      </c>
      <c r="CH17" s="40">
        <f t="shared" ca="1" si="6"/>
        <v>4</v>
      </c>
      <c r="CI17" s="17"/>
      <c r="CJ17" s="37">
        <v>17</v>
      </c>
      <c r="CK17" s="37">
        <v>0</v>
      </c>
      <c r="CL17" s="37">
        <v>6</v>
      </c>
      <c r="CO17" s="39">
        <f t="shared" ca="1" si="7"/>
        <v>0.16272675485534749</v>
      </c>
      <c r="CP17" s="40">
        <f t="shared" ca="1" si="0"/>
        <v>16</v>
      </c>
      <c r="CQ17" s="17"/>
      <c r="CR17" s="37">
        <v>17</v>
      </c>
      <c r="CS17" s="37">
        <v>0</v>
      </c>
      <c r="CT17" s="37">
        <v>6</v>
      </c>
      <c r="CV17" s="36"/>
      <c r="CW17" s="36"/>
    </row>
    <row r="18" spans="1:101" s="1" customFormat="1" ht="42" customHeight="1" x14ac:dyDescent="0.25">
      <c r="A18" s="9"/>
      <c r="B18" s="151"/>
      <c r="C18" s="154">
        <f ca="1">Z8</f>
        <v>5</v>
      </c>
      <c r="D18" s="154">
        <f ca="1">AA8</f>
        <v>0</v>
      </c>
      <c r="E18" s="154">
        <f ca="1">AB8</f>
        <v>0</v>
      </c>
      <c r="F18" s="8"/>
      <c r="G18" s="9"/>
      <c r="H18" s="151"/>
      <c r="I18" s="154">
        <f ca="1">Z9</f>
        <v>7</v>
      </c>
      <c r="J18" s="154">
        <f ca="1">AA9</f>
        <v>0</v>
      </c>
      <c r="K18" s="154">
        <f ca="1">AB9</f>
        <v>0</v>
      </c>
      <c r="L18" s="8"/>
      <c r="M18" s="9"/>
      <c r="N18" s="151"/>
      <c r="O18" s="154">
        <f ca="1">Z10</f>
        <v>4</v>
      </c>
      <c r="P18" s="154">
        <f ca="1">AA10</f>
        <v>0</v>
      </c>
      <c r="Q18" s="154">
        <f ca="1">AB10</f>
        <v>0</v>
      </c>
      <c r="R18" s="8"/>
      <c r="S18" s="2"/>
      <c r="T18" s="2"/>
      <c r="U18" s="2"/>
      <c r="V18" s="2"/>
      <c r="W18" s="2"/>
      <c r="X18" s="37"/>
      <c r="Y18" s="56" t="s">
        <v>4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>
        <f t="shared" ca="1" si="3"/>
        <v>0.99571322305262422</v>
      </c>
      <c r="BZ18" s="40">
        <f t="shared" ca="1" si="4"/>
        <v>1</v>
      </c>
      <c r="CA18" s="17"/>
      <c r="CB18" s="37">
        <v>18</v>
      </c>
      <c r="CC18" s="37">
        <v>6</v>
      </c>
      <c r="CD18" s="37">
        <v>3</v>
      </c>
      <c r="CG18" s="39">
        <f t="shared" ca="1" si="5"/>
        <v>0.99847470999172006</v>
      </c>
      <c r="CH18" s="40">
        <f t="shared" ca="1" si="6"/>
        <v>1</v>
      </c>
      <c r="CI18" s="17"/>
      <c r="CJ18" s="37">
        <v>18</v>
      </c>
      <c r="CK18" s="37">
        <v>0</v>
      </c>
      <c r="CL18" s="37">
        <v>7</v>
      </c>
      <c r="CO18" s="39">
        <f t="shared" ca="1" si="7"/>
        <v>0.94552826739967832</v>
      </c>
      <c r="CP18" s="40">
        <f t="shared" ca="1" si="0"/>
        <v>2</v>
      </c>
      <c r="CQ18" s="17"/>
      <c r="CR18" s="37">
        <v>18</v>
      </c>
      <c r="CS18" s="37">
        <v>0</v>
      </c>
      <c r="CT18" s="37">
        <v>7</v>
      </c>
      <c r="CV18" s="36"/>
      <c r="CW18" s="36"/>
    </row>
    <row r="19" spans="1:101" s="1" customFormat="1" ht="42" customHeight="1" thickBot="1" x14ac:dyDescent="0.3">
      <c r="A19" s="9"/>
      <c r="B19" s="152" t="s">
        <v>20</v>
      </c>
      <c r="C19" s="152">
        <f ca="1">AD8</f>
        <v>4</v>
      </c>
      <c r="D19" s="152">
        <f ca="1">AE8</f>
        <v>6</v>
      </c>
      <c r="E19" s="152">
        <f ca="1">AF8</f>
        <v>4</v>
      </c>
      <c r="F19" s="8"/>
      <c r="G19" s="9"/>
      <c r="H19" s="152" t="s">
        <v>20</v>
      </c>
      <c r="I19" s="152">
        <f ca="1">AD9</f>
        <v>2</v>
      </c>
      <c r="J19" s="152">
        <f ca="1">AE9</f>
        <v>9</v>
      </c>
      <c r="K19" s="152">
        <f ca="1">AF9</f>
        <v>7</v>
      </c>
      <c r="L19" s="8"/>
      <c r="M19" s="9"/>
      <c r="N19" s="152" t="s">
        <v>20</v>
      </c>
      <c r="O19" s="152">
        <f ca="1">AD10</f>
        <v>3</v>
      </c>
      <c r="P19" s="152">
        <f ca="1">AE10</f>
        <v>6</v>
      </c>
      <c r="Q19" s="152">
        <f ca="1">AF10</f>
        <v>6</v>
      </c>
      <c r="R19" s="8"/>
      <c r="S19" s="2"/>
      <c r="T19" s="2"/>
      <c r="U19" s="2"/>
      <c r="V19" s="2"/>
      <c r="W19" s="2"/>
      <c r="X19" s="37"/>
      <c r="Y19" s="56" t="s">
        <v>7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>
        <f t="shared" ca="1" si="3"/>
        <v>0.70754252389665973</v>
      </c>
      <c r="BZ19" s="40">
        <f t="shared" ca="1" si="4"/>
        <v>14</v>
      </c>
      <c r="CA19" s="17"/>
      <c r="CB19" s="37">
        <v>19</v>
      </c>
      <c r="CC19" s="37">
        <v>6</v>
      </c>
      <c r="CD19" s="37">
        <v>4</v>
      </c>
      <c r="CG19" s="39">
        <f t="shared" ca="1" si="5"/>
        <v>0.7581150574825859</v>
      </c>
      <c r="CH19" s="40">
        <f t="shared" ca="1" si="6"/>
        <v>5</v>
      </c>
      <c r="CI19" s="17"/>
      <c r="CJ19" s="37">
        <v>19</v>
      </c>
      <c r="CK19" s="37">
        <v>0</v>
      </c>
      <c r="CL19" s="37">
        <v>8</v>
      </c>
      <c r="CO19" s="39">
        <f t="shared" ca="1" si="7"/>
        <v>0.92405361955452603</v>
      </c>
      <c r="CP19" s="40">
        <f t="shared" ca="1" si="0"/>
        <v>3</v>
      </c>
      <c r="CQ19" s="17"/>
      <c r="CR19" s="37">
        <v>19</v>
      </c>
      <c r="CS19" s="37">
        <v>0</v>
      </c>
      <c r="CT19" s="37">
        <v>8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>
        <f t="shared" ca="1" si="3"/>
        <v>0.79700984939827857</v>
      </c>
      <c r="BZ20" s="40">
        <f t="shared" ca="1" si="4"/>
        <v>11</v>
      </c>
      <c r="CA20" s="17"/>
      <c r="CB20" s="37">
        <v>20</v>
      </c>
      <c r="CC20" s="37">
        <v>6</v>
      </c>
      <c r="CD20" s="37">
        <v>5</v>
      </c>
      <c r="CG20" s="39">
        <f t="shared" ca="1" si="5"/>
        <v>0.50205408132504048</v>
      </c>
      <c r="CH20" s="40">
        <f t="shared" ca="1" si="6"/>
        <v>10</v>
      </c>
      <c r="CI20" s="17"/>
      <c r="CJ20" s="37">
        <v>20</v>
      </c>
      <c r="CK20" s="37">
        <v>0</v>
      </c>
      <c r="CL20" s="37">
        <v>9</v>
      </c>
      <c r="CO20" s="39">
        <f t="shared" ca="1" si="7"/>
        <v>0.74400323758693299</v>
      </c>
      <c r="CP20" s="40">
        <f t="shared" ca="1" si="0"/>
        <v>6</v>
      </c>
      <c r="CQ20" s="17"/>
      <c r="CR20" s="37">
        <v>20</v>
      </c>
      <c r="CS20" s="37">
        <v>0</v>
      </c>
      <c r="CT20" s="37">
        <v>9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237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>
        <f t="shared" ca="1" si="3"/>
        <v>0.91673334664286898</v>
      </c>
      <c r="BZ21" s="40">
        <f t="shared" ca="1" si="4"/>
        <v>7</v>
      </c>
      <c r="CA21" s="17"/>
      <c r="CB21" s="37">
        <v>21</v>
      </c>
      <c r="CC21" s="37">
        <v>6</v>
      </c>
      <c r="CD21" s="37">
        <v>6</v>
      </c>
      <c r="CG21" s="39"/>
      <c r="CH21" s="40"/>
      <c r="CI21" s="17"/>
      <c r="CJ21" s="37"/>
      <c r="CK21" s="37"/>
      <c r="CL21" s="37"/>
      <c r="CO21" s="39"/>
      <c r="CP21" s="40"/>
      <c r="CQ21" s="17"/>
      <c r="CR21" s="37"/>
      <c r="CS21" s="37"/>
      <c r="CT21" s="37"/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238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>
        <f t="shared" ca="1" si="3"/>
        <v>0.32432577308295019</v>
      </c>
      <c r="BZ22" s="40">
        <f t="shared" ca="1" si="4"/>
        <v>31</v>
      </c>
      <c r="CA22" s="17"/>
      <c r="CB22" s="37">
        <v>22</v>
      </c>
      <c r="CC22" s="37">
        <v>7</v>
      </c>
      <c r="CD22" s="37">
        <v>1</v>
      </c>
      <c r="CG22" s="39"/>
      <c r="CH22" s="40"/>
      <c r="CI22" s="17"/>
      <c r="CJ22" s="37"/>
      <c r="CK22" s="37"/>
      <c r="CL22" s="37"/>
      <c r="CO22" s="39"/>
      <c r="CP22" s="40"/>
      <c r="CQ22" s="17"/>
      <c r="CR22" s="37"/>
      <c r="CS22" s="37"/>
      <c r="CT22" s="37"/>
      <c r="CV22" s="36"/>
      <c r="CW22" s="36"/>
    </row>
    <row r="23" spans="1:101" s="1" customFormat="1" ht="36.6" customHeight="1" x14ac:dyDescent="0.25">
      <c r="A23" s="6" t="s">
        <v>149</v>
      </c>
      <c r="B23" s="7"/>
      <c r="C23" s="148"/>
      <c r="D23" s="148"/>
      <c r="E23" s="148"/>
      <c r="F23" s="8"/>
      <c r="G23" s="6" t="s">
        <v>12</v>
      </c>
      <c r="H23" s="7"/>
      <c r="I23" s="148"/>
      <c r="J23" s="148"/>
      <c r="K23" s="148"/>
      <c r="L23" s="8"/>
      <c r="M23" s="6" t="s">
        <v>150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9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>
        <f t="shared" ca="1" si="3"/>
        <v>0.88153018735471622</v>
      </c>
      <c r="BZ23" s="40">
        <f t="shared" ca="1" si="4"/>
        <v>8</v>
      </c>
      <c r="CA23" s="17"/>
      <c r="CB23" s="37">
        <v>23</v>
      </c>
      <c r="CC23" s="37">
        <v>7</v>
      </c>
      <c r="CD23" s="37">
        <v>2</v>
      </c>
      <c r="CG23" s="39"/>
      <c r="CH23" s="40"/>
      <c r="CI23" s="17"/>
      <c r="CJ23" s="37"/>
      <c r="CK23" s="37"/>
      <c r="CL23" s="37"/>
      <c r="CO23" s="39"/>
      <c r="CP23" s="40"/>
      <c r="CQ23" s="17"/>
      <c r="CR23" s="37"/>
      <c r="CS23" s="37"/>
      <c r="CT23" s="37"/>
      <c r="CV23" s="36"/>
      <c r="CW23" s="36"/>
    </row>
    <row r="24" spans="1:101" s="1" customFormat="1" ht="42" customHeight="1" x14ac:dyDescent="0.25">
      <c r="A24" s="9"/>
      <c r="B24" s="151"/>
      <c r="C24" s="154">
        <f ca="1">Z11</f>
        <v>9</v>
      </c>
      <c r="D24" s="154">
        <f ca="1">AA11</f>
        <v>0</v>
      </c>
      <c r="E24" s="154">
        <f ca="1">AB11</f>
        <v>0</v>
      </c>
      <c r="F24" s="8"/>
      <c r="G24" s="9"/>
      <c r="H24" s="151"/>
      <c r="I24" s="154">
        <f ca="1">Z12</f>
        <v>8</v>
      </c>
      <c r="J24" s="154">
        <f ca="1">AA12</f>
        <v>0</v>
      </c>
      <c r="K24" s="154">
        <f ca="1">AB12</f>
        <v>0</v>
      </c>
      <c r="L24" s="8"/>
      <c r="M24" s="9"/>
      <c r="N24" s="151"/>
      <c r="O24" s="154">
        <f ca="1">Z13</f>
        <v>7</v>
      </c>
      <c r="P24" s="154">
        <f ca="1">AA13</f>
        <v>0</v>
      </c>
      <c r="Q24" s="154">
        <f ca="1">AB13</f>
        <v>0</v>
      </c>
      <c r="R24" s="8"/>
      <c r="S24" s="2"/>
      <c r="T24" s="2"/>
      <c r="U24" s="2"/>
      <c r="V24" s="2"/>
      <c r="W24" s="2"/>
      <c r="X24" s="37"/>
      <c r="Y24" s="56" t="s">
        <v>10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>
        <f t="shared" ca="1" si="3"/>
        <v>0.24240666842986025</v>
      </c>
      <c r="BZ24" s="40">
        <f t="shared" ca="1" si="4"/>
        <v>36</v>
      </c>
      <c r="CA24" s="17"/>
      <c r="CB24" s="37">
        <v>24</v>
      </c>
      <c r="CC24" s="37">
        <v>7</v>
      </c>
      <c r="CD24" s="37">
        <v>3</v>
      </c>
      <c r="CG24" s="39"/>
      <c r="CH24" s="40"/>
      <c r="CI24" s="17"/>
      <c r="CJ24" s="37"/>
      <c r="CK24" s="37"/>
      <c r="CL24" s="37"/>
      <c r="CO24" s="39"/>
      <c r="CP24" s="40"/>
      <c r="CQ24" s="17"/>
      <c r="CR24" s="37"/>
      <c r="CS24" s="37"/>
      <c r="CT24" s="37"/>
      <c r="CV24" s="36"/>
      <c r="CW24" s="36"/>
    </row>
    <row r="25" spans="1:101" s="1" customFormat="1" ht="42" customHeight="1" thickBot="1" x14ac:dyDescent="0.3">
      <c r="A25" s="9"/>
      <c r="B25" s="152" t="s">
        <v>239</v>
      </c>
      <c r="C25" s="152">
        <f ca="1">AD11</f>
        <v>8</v>
      </c>
      <c r="D25" s="152">
        <f ca="1">AE11</f>
        <v>2</v>
      </c>
      <c r="E25" s="152">
        <f ca="1">AF11</f>
        <v>0</v>
      </c>
      <c r="F25" s="8"/>
      <c r="G25" s="9"/>
      <c r="H25" s="152" t="s">
        <v>20</v>
      </c>
      <c r="I25" s="152">
        <f ca="1">AD12</f>
        <v>4</v>
      </c>
      <c r="J25" s="152">
        <f ca="1">AE12</f>
        <v>3</v>
      </c>
      <c r="K25" s="152">
        <f ca="1">AF12</f>
        <v>6</v>
      </c>
      <c r="L25" s="8"/>
      <c r="M25" s="9"/>
      <c r="N25" s="152" t="s">
        <v>20</v>
      </c>
      <c r="O25" s="152">
        <f ca="1">AD13</f>
        <v>6</v>
      </c>
      <c r="P25" s="152">
        <f ca="1">AE13</f>
        <v>1</v>
      </c>
      <c r="Q25" s="152">
        <f ca="1">AF13</f>
        <v>0</v>
      </c>
      <c r="R25" s="8"/>
      <c r="S25" s="2"/>
      <c r="T25" s="2"/>
      <c r="U25" s="2"/>
      <c r="V25" s="2"/>
      <c r="W25" s="2"/>
      <c r="X25" s="37"/>
      <c r="Y25" s="56" t="s">
        <v>149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>
        <f t="shared" ca="1" si="3"/>
        <v>0.30631112724836485</v>
      </c>
      <c r="BZ25" s="40">
        <f t="shared" ca="1" si="4"/>
        <v>33</v>
      </c>
      <c r="CA25" s="17"/>
      <c r="CB25" s="37">
        <v>25</v>
      </c>
      <c r="CC25" s="37">
        <v>7</v>
      </c>
      <c r="CD25" s="37">
        <v>4</v>
      </c>
      <c r="CG25" s="39"/>
      <c r="CH25" s="40"/>
      <c r="CI25" s="17"/>
      <c r="CJ25" s="37"/>
      <c r="CK25" s="37"/>
      <c r="CL25" s="37"/>
      <c r="CO25" s="39"/>
      <c r="CP25" s="40"/>
      <c r="CQ25" s="17"/>
      <c r="CR25" s="37"/>
      <c r="CS25" s="37"/>
      <c r="CT25" s="37"/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>
        <f t="shared" ca="1" si="3"/>
        <v>0.97440714184569033</v>
      </c>
      <c r="BZ26" s="40">
        <f t="shared" ca="1" si="4"/>
        <v>2</v>
      </c>
      <c r="CA26" s="17"/>
      <c r="CB26" s="37">
        <v>26</v>
      </c>
      <c r="CC26" s="37">
        <v>7</v>
      </c>
      <c r="CD26" s="37">
        <v>5</v>
      </c>
      <c r="CG26" s="39"/>
      <c r="CH26" s="40"/>
      <c r="CI26" s="17"/>
      <c r="CJ26" s="37"/>
      <c r="CK26" s="37"/>
      <c r="CL26" s="37"/>
      <c r="CO26" s="39"/>
      <c r="CP26" s="40"/>
      <c r="CQ26" s="17"/>
      <c r="CR26" s="37"/>
      <c r="CS26" s="37"/>
      <c r="CT26" s="37"/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150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>
        <f t="shared" ca="1" si="3"/>
        <v>0.39511878078882701</v>
      </c>
      <c r="BZ27" s="40">
        <f t="shared" ca="1" si="4"/>
        <v>26</v>
      </c>
      <c r="CA27" s="17"/>
      <c r="CB27" s="37">
        <v>27</v>
      </c>
      <c r="CC27" s="37">
        <v>7</v>
      </c>
      <c r="CD27" s="37">
        <v>6</v>
      </c>
      <c r="CG27" s="39"/>
      <c r="CH27" s="40"/>
      <c r="CI27" s="17"/>
      <c r="CJ27" s="37"/>
      <c r="CK27" s="37"/>
      <c r="CL27" s="37"/>
      <c r="CO27" s="39"/>
      <c r="CP27" s="40"/>
      <c r="CQ27" s="17"/>
      <c r="CR27" s="37"/>
      <c r="CS27" s="37"/>
      <c r="CT27" s="37"/>
      <c r="CV27" s="36"/>
      <c r="CW27" s="36"/>
    </row>
    <row r="28" spans="1:101" s="1" customFormat="1" ht="39.950000000000003" customHeight="1" thickBot="1" x14ac:dyDescent="0.3">
      <c r="A28" s="163" t="str">
        <f>A1</f>
        <v>ひき算筆算３けた－３けたノーマル 何00－３けた</v>
      </c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5">
        <f>Q1</f>
        <v>1</v>
      </c>
      <c r="R28" s="165"/>
      <c r="S28" s="156"/>
      <c r="T28" s="156"/>
      <c r="U28" s="156"/>
      <c r="V28" s="156"/>
      <c r="W28" s="156"/>
      <c r="X28" s="37"/>
      <c r="Y28" s="37"/>
      <c r="Z28" s="37" t="str">
        <f t="shared" ref="Z28:AB40" si="23">Z1</f>
        <v>被減数修正</v>
      </c>
      <c r="AA28" s="37"/>
      <c r="AB28" s="37"/>
      <c r="AC28" s="37"/>
      <c r="AD28" s="37" t="str">
        <f t="shared" ref="AD28:AF40" si="24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>
        <f t="shared" ca="1" si="3"/>
        <v>0.18151683408069785</v>
      </c>
      <c r="BZ28" s="40">
        <f t="shared" ca="1" si="4"/>
        <v>38</v>
      </c>
      <c r="CA28" s="17"/>
      <c r="CB28" s="37">
        <v>28</v>
      </c>
      <c r="CC28" s="37">
        <v>7</v>
      </c>
      <c r="CD28" s="37">
        <v>7</v>
      </c>
      <c r="CG28" s="39"/>
      <c r="CH28" s="40"/>
      <c r="CI28" s="17"/>
      <c r="CJ28" s="37"/>
      <c r="CK28" s="37"/>
      <c r="CL28" s="37"/>
      <c r="CO28" s="39"/>
      <c r="CP28" s="40"/>
      <c r="CQ28" s="17"/>
      <c r="CR28" s="37"/>
      <c r="CS28" s="37"/>
      <c r="CT28" s="37"/>
      <c r="CV28" s="36"/>
      <c r="CW28" s="36"/>
    </row>
    <row r="29" spans="1:101" s="1" customFormat="1" ht="38.25" customHeight="1" thickBot="1" x14ac:dyDescent="0.3">
      <c r="A29" s="44"/>
      <c r="B29" s="157" t="str">
        <f>B2</f>
        <v>　　月　　日</v>
      </c>
      <c r="C29" s="158"/>
      <c r="D29" s="158"/>
      <c r="E29" s="159"/>
      <c r="F29" s="157" t="str">
        <f>F2</f>
        <v>名前</v>
      </c>
      <c r="G29" s="158"/>
      <c r="H29" s="158"/>
      <c r="I29" s="157"/>
      <c r="J29" s="158"/>
      <c r="K29" s="158"/>
      <c r="L29" s="158"/>
      <c r="M29" s="158"/>
      <c r="N29" s="158"/>
      <c r="O29" s="158"/>
      <c r="P29" s="158"/>
      <c r="Q29" s="159"/>
      <c r="R29" s="44"/>
      <c r="S29" s="17"/>
      <c r="V29" s="17"/>
      <c r="W29" s="17"/>
      <c r="X29" s="37"/>
      <c r="Y29" s="37" t="str">
        <f t="shared" ref="Y29:Y40" si="25">Y2</f>
        <v>①</v>
      </c>
      <c r="Z29" s="41">
        <f t="shared" ca="1" si="23"/>
        <v>3</v>
      </c>
      <c r="AA29" s="41">
        <f t="shared" ca="1" si="23"/>
        <v>0</v>
      </c>
      <c r="AB29" s="41">
        <f t="shared" ca="1" si="23"/>
        <v>0</v>
      </c>
      <c r="AC29" s="37"/>
      <c r="AD29" s="41">
        <f t="shared" ca="1" si="24"/>
        <v>2</v>
      </c>
      <c r="AE29" s="41">
        <f t="shared" ca="1" si="24"/>
        <v>2</v>
      </c>
      <c r="AF29" s="41">
        <f t="shared" ca="1" si="24"/>
        <v>1</v>
      </c>
      <c r="AG29" s="37"/>
      <c r="AH29" s="42" t="str">
        <f t="shared" ref="AH29:AM40" si="26">AH2</f>
        <v>①</v>
      </c>
      <c r="AI29" s="41">
        <f t="shared" ca="1" si="26"/>
        <v>300</v>
      </c>
      <c r="AJ29" s="37" t="str">
        <f t="shared" si="26"/>
        <v>－</v>
      </c>
      <c r="AK29" s="41">
        <f t="shared" ca="1" si="26"/>
        <v>221</v>
      </c>
      <c r="AL29" s="37" t="str">
        <f t="shared" si="26"/>
        <v>＝</v>
      </c>
      <c r="AM29" s="41">
        <f t="shared" ca="1" si="26"/>
        <v>79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>
        <f t="shared" ca="1" si="3"/>
        <v>0.48098556307747575</v>
      </c>
      <c r="BZ29" s="40">
        <f t="shared" ca="1" si="4"/>
        <v>24</v>
      </c>
      <c r="CA29" s="17"/>
      <c r="CB29" s="37">
        <v>29</v>
      </c>
      <c r="CC29" s="36">
        <v>8</v>
      </c>
      <c r="CD29" s="37">
        <v>1</v>
      </c>
      <c r="CG29" s="39"/>
      <c r="CH29" s="40"/>
      <c r="CI29" s="17"/>
      <c r="CJ29" s="37"/>
      <c r="CK29" s="37"/>
      <c r="CL29" s="37"/>
      <c r="CO29" s="39"/>
      <c r="CP29" s="40"/>
      <c r="CQ29" s="17"/>
      <c r="CR29" s="37"/>
      <c r="CS29" s="37"/>
      <c r="CT29" s="37"/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5"/>
        <v>②</v>
      </c>
      <c r="Z30" s="41">
        <f t="shared" ca="1" si="23"/>
        <v>9</v>
      </c>
      <c r="AA30" s="41">
        <f t="shared" ca="1" si="23"/>
        <v>0</v>
      </c>
      <c r="AB30" s="41">
        <f t="shared" ca="1" si="23"/>
        <v>0</v>
      </c>
      <c r="AC30" s="37"/>
      <c r="AD30" s="41">
        <f t="shared" ca="1" si="24"/>
        <v>4</v>
      </c>
      <c r="AE30" s="41">
        <f t="shared" ca="1" si="24"/>
        <v>8</v>
      </c>
      <c r="AF30" s="41">
        <f t="shared" ca="1" si="24"/>
        <v>7</v>
      </c>
      <c r="AG30" s="37"/>
      <c r="AH30" s="42" t="str">
        <f t="shared" si="26"/>
        <v>②</v>
      </c>
      <c r="AI30" s="41">
        <f t="shared" ca="1" si="26"/>
        <v>900</v>
      </c>
      <c r="AJ30" s="37" t="str">
        <f t="shared" si="26"/>
        <v>－</v>
      </c>
      <c r="AK30" s="41">
        <f t="shared" ca="1" si="26"/>
        <v>487</v>
      </c>
      <c r="AL30" s="37" t="str">
        <f t="shared" si="26"/>
        <v>＝</v>
      </c>
      <c r="AM30" s="41">
        <f t="shared" ca="1" si="26"/>
        <v>413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>
        <f t="shared" ca="1" si="3"/>
        <v>0.29506491598690432</v>
      </c>
      <c r="BZ30" s="40">
        <f t="shared" ca="1" si="4"/>
        <v>34</v>
      </c>
      <c r="CA30" s="17"/>
      <c r="CB30" s="37">
        <v>30</v>
      </c>
      <c r="CC30" s="36">
        <v>8</v>
      </c>
      <c r="CD30" s="37">
        <v>2</v>
      </c>
      <c r="CG30" s="39"/>
      <c r="CH30" s="40"/>
      <c r="CI30" s="17"/>
      <c r="CJ30" s="37"/>
      <c r="CK30" s="37"/>
      <c r="CL30" s="37"/>
      <c r="CO30" s="39"/>
      <c r="CP30" s="40"/>
      <c r="CQ30" s="17"/>
      <c r="CR30" s="37"/>
      <c r="CS30" s="37"/>
      <c r="CT30" s="37"/>
      <c r="CV30" s="36"/>
      <c r="CW30" s="36"/>
    </row>
    <row r="31" spans="1:101" s="1" customFormat="1" ht="36.6" customHeight="1" x14ac:dyDescent="0.25">
      <c r="A31" s="20"/>
      <c r="B31" s="21"/>
      <c r="C31" s="21"/>
      <c r="D31" s="22">
        <f ca="1">IF($AT43="","",VLOOKUP($AT43,$BT$43:$BU$53,2,FALSE))</f>
        <v>9</v>
      </c>
      <c r="E31" s="21"/>
      <c r="F31" s="21"/>
      <c r="G31" s="23"/>
      <c r="H31" s="21"/>
      <c r="I31" s="21"/>
      <c r="J31" s="22">
        <f ca="1">IF($AT44="","",VLOOKUP($AT44,$BT$43:$BU$53,2,FALSE))</f>
        <v>9</v>
      </c>
      <c r="K31" s="21"/>
      <c r="L31" s="24"/>
      <c r="M31" s="20"/>
      <c r="N31" s="24"/>
      <c r="O31" s="21"/>
      <c r="P31" s="22">
        <f ca="1">IF($AT45="","",VLOOKUP($AT45,$BT$43:$BU$53,2,FALSE))</f>
        <v>9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5"/>
        <v>③</v>
      </c>
      <c r="Z31" s="41">
        <f t="shared" ca="1" si="23"/>
        <v>8</v>
      </c>
      <c r="AA31" s="41">
        <f t="shared" ca="1" si="23"/>
        <v>0</v>
      </c>
      <c r="AB31" s="41">
        <f t="shared" ca="1" si="23"/>
        <v>0</v>
      </c>
      <c r="AC31" s="37"/>
      <c r="AD31" s="41">
        <f t="shared" ca="1" si="24"/>
        <v>2</v>
      </c>
      <c r="AE31" s="41">
        <f t="shared" ca="1" si="24"/>
        <v>8</v>
      </c>
      <c r="AF31" s="41">
        <f t="shared" ca="1" si="24"/>
        <v>9</v>
      </c>
      <c r="AG31" s="37"/>
      <c r="AH31" s="42" t="str">
        <f t="shared" si="26"/>
        <v>③</v>
      </c>
      <c r="AI31" s="41">
        <f t="shared" ca="1" si="26"/>
        <v>800</v>
      </c>
      <c r="AJ31" s="37" t="str">
        <f t="shared" si="26"/>
        <v>－</v>
      </c>
      <c r="AK31" s="41">
        <f t="shared" ca="1" si="26"/>
        <v>289</v>
      </c>
      <c r="AL31" s="37" t="str">
        <f t="shared" si="26"/>
        <v>＝</v>
      </c>
      <c r="AM31" s="41">
        <f t="shared" ca="1" si="26"/>
        <v>511</v>
      </c>
      <c r="AN31" s="37"/>
      <c r="AO31" s="36"/>
      <c r="AP31" s="92"/>
      <c r="AQ31" s="104"/>
      <c r="AR31" s="104"/>
      <c r="AS31" s="104">
        <f ca="1">IF(AT43="","",VLOOKUP($AT43,$BT$43:$BU$53,2,FALSE))</f>
        <v>9</v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>
        <f t="shared" ca="1" si="3"/>
        <v>0.67607426922366254</v>
      </c>
      <c r="BZ31" s="40">
        <f t="shared" ca="1" si="4"/>
        <v>16</v>
      </c>
      <c r="CA31" s="17"/>
      <c r="CB31" s="37">
        <v>31</v>
      </c>
      <c r="CC31" s="36">
        <v>8</v>
      </c>
      <c r="CD31" s="37">
        <v>3</v>
      </c>
      <c r="CG31" s="39"/>
      <c r="CH31" s="40"/>
      <c r="CI31" s="17"/>
      <c r="CJ31" s="37"/>
      <c r="CK31" s="37"/>
      <c r="CL31" s="37"/>
      <c r="CO31" s="39"/>
      <c r="CP31" s="40"/>
      <c r="CQ31" s="17"/>
      <c r="CR31" s="37"/>
      <c r="CS31" s="37"/>
      <c r="CT31" s="37"/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>
        <f ca="1">IF($AH43="","",VLOOKUP($AH43,$BT$43:$BU$53,2,FALSE))</f>
        <v>2</v>
      </c>
      <c r="D32" s="32">
        <f ca="1">IF($BC43="","",VLOOKUP($BC43,$BT$43:$BU$53,2,FALSE))</f>
        <v>10</v>
      </c>
      <c r="E32" s="32">
        <f ca="1">IF($BN43="","",VLOOKUP($BN43,$BT$43:$BU$53,2,FALSE))</f>
        <v>10</v>
      </c>
      <c r="F32" s="8"/>
      <c r="G32" s="6" t="str">
        <f>G5</f>
        <v>②</v>
      </c>
      <c r="H32" s="7"/>
      <c r="I32" s="32">
        <f ca="1">IF($AH44="","",VLOOKUP($AH44,$BT$43:$BU$53,2,FALSE))</f>
        <v>8</v>
      </c>
      <c r="J32" s="32">
        <f ca="1">IF($BC44="","",VLOOKUP($BC44,$BT$43:$BU$53,2,FALSE))</f>
        <v>10</v>
      </c>
      <c r="K32" s="32">
        <f ca="1">IF($BN44="","",VLOOKUP($BN44,$BT$43:$BU$53,2,FALSE))</f>
        <v>10</v>
      </c>
      <c r="L32" s="8"/>
      <c r="M32" s="6" t="str">
        <f>M5</f>
        <v>③</v>
      </c>
      <c r="N32" s="26"/>
      <c r="O32" s="32">
        <f ca="1">IF($AH45="","",VLOOKUP($AH45,$BT$43:$BU$53,2,FALSE))</f>
        <v>7</v>
      </c>
      <c r="P32" s="32">
        <f ca="1">IF($BC45="","",VLOOKUP($BC45,$BT$43:$BU$53,2,FALSE))</f>
        <v>10</v>
      </c>
      <c r="Q32" s="32">
        <f ca="1">IF($BN45="","",VLOOKUP($BN45,$BT$43:$BU$53,2,FALSE))</f>
        <v>10</v>
      </c>
      <c r="R32" s="8"/>
      <c r="S32" s="2"/>
      <c r="T32" s="2"/>
      <c r="U32" s="44"/>
      <c r="V32" s="2"/>
      <c r="W32" s="2"/>
      <c r="X32" s="37"/>
      <c r="Y32" s="37" t="str">
        <f t="shared" si="25"/>
        <v>④</v>
      </c>
      <c r="Z32" s="41">
        <f t="shared" ca="1" si="23"/>
        <v>6</v>
      </c>
      <c r="AA32" s="41">
        <f t="shared" ca="1" si="23"/>
        <v>0</v>
      </c>
      <c r="AB32" s="41">
        <f t="shared" ca="1" si="23"/>
        <v>0</v>
      </c>
      <c r="AC32" s="37"/>
      <c r="AD32" s="41">
        <f t="shared" ca="1" si="24"/>
        <v>5</v>
      </c>
      <c r="AE32" s="41">
        <f t="shared" ca="1" si="24"/>
        <v>7</v>
      </c>
      <c r="AF32" s="41">
        <f t="shared" ca="1" si="24"/>
        <v>9</v>
      </c>
      <c r="AG32" s="37"/>
      <c r="AH32" s="42" t="str">
        <f t="shared" si="26"/>
        <v>④</v>
      </c>
      <c r="AI32" s="41">
        <f t="shared" ca="1" si="26"/>
        <v>600</v>
      </c>
      <c r="AJ32" s="37" t="str">
        <f t="shared" si="26"/>
        <v>－</v>
      </c>
      <c r="AK32" s="41">
        <f t="shared" ca="1" si="26"/>
        <v>579</v>
      </c>
      <c r="AL32" s="37" t="str">
        <f t="shared" si="26"/>
        <v>＝</v>
      </c>
      <c r="AM32" s="41">
        <f t="shared" ca="1" si="26"/>
        <v>21</v>
      </c>
      <c r="AN32" s="37"/>
      <c r="AO32" s="36"/>
      <c r="AP32" s="92"/>
      <c r="AQ32" s="103"/>
      <c r="AR32" s="104">
        <f ca="1">IF(AH43="","",VLOOKUP($AH43,$BT$43:$BU$53,2,FALSE))</f>
        <v>2</v>
      </c>
      <c r="AS32" s="104">
        <f ca="1">IF(BC43="","",VLOOKUP($BC43,$BT$43:$BU$53,2,FALSE))</f>
        <v>10</v>
      </c>
      <c r="AT32" s="104">
        <f ca="1">IF(BN43="","",VLOOKUP($BN43,$BT$43:$BU$53,2,FALSE))</f>
        <v>10</v>
      </c>
      <c r="AU32" s="93"/>
      <c r="AV32" s="36"/>
      <c r="AW32" s="9"/>
      <c r="AX32" s="2"/>
      <c r="AY32" s="26" t="s">
        <v>56</v>
      </c>
      <c r="AZ32" s="26" t="s">
        <v>240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>
        <f t="shared" ca="1" si="3"/>
        <v>0.97297515914056265</v>
      </c>
      <c r="BZ32" s="40">
        <f t="shared" ca="1" si="4"/>
        <v>3</v>
      </c>
      <c r="CA32" s="17"/>
      <c r="CB32" s="37">
        <v>32</v>
      </c>
      <c r="CC32" s="36">
        <v>8</v>
      </c>
      <c r="CD32" s="37">
        <v>4</v>
      </c>
      <c r="CG32" s="39"/>
      <c r="CH32" s="40"/>
      <c r="CI32" s="17"/>
      <c r="CJ32" s="37"/>
      <c r="CK32" s="36"/>
      <c r="CL32" s="37"/>
      <c r="CO32" s="39"/>
      <c r="CP32" s="40"/>
      <c r="CQ32" s="17"/>
      <c r="CR32" s="37"/>
      <c r="CS32" s="36"/>
      <c r="CT32" s="37"/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7">C6</f>
        <v>3</v>
      </c>
      <c r="D33" s="11">
        <f t="shared" ca="1" si="27"/>
        <v>0</v>
      </c>
      <c r="E33" s="11">
        <f t="shared" ca="1" si="27"/>
        <v>0</v>
      </c>
      <c r="F33" s="8"/>
      <c r="G33" s="9"/>
      <c r="H33" s="27"/>
      <c r="I33" s="28">
        <f t="shared" ca="1" si="27"/>
        <v>9</v>
      </c>
      <c r="J33" s="11">
        <f t="shared" ca="1" si="27"/>
        <v>0</v>
      </c>
      <c r="K33" s="11">
        <f t="shared" ca="1" si="27"/>
        <v>0</v>
      </c>
      <c r="L33" s="8"/>
      <c r="M33" s="9"/>
      <c r="N33" s="27"/>
      <c r="O33" s="28">
        <f t="shared" ca="1" si="27"/>
        <v>8</v>
      </c>
      <c r="P33" s="11">
        <f t="shared" ca="1" si="27"/>
        <v>0</v>
      </c>
      <c r="Q33" s="11">
        <f t="shared" ca="1" si="27"/>
        <v>0</v>
      </c>
      <c r="R33" s="8"/>
      <c r="S33" s="2"/>
      <c r="T33" s="44"/>
      <c r="U33" s="2"/>
      <c r="V33" s="2"/>
      <c r="W33" s="2"/>
      <c r="X33" s="37"/>
      <c r="Y33" s="37" t="str">
        <f t="shared" si="25"/>
        <v>⑤</v>
      </c>
      <c r="Z33" s="41">
        <f t="shared" ca="1" si="23"/>
        <v>7</v>
      </c>
      <c r="AA33" s="41">
        <f t="shared" ca="1" si="23"/>
        <v>0</v>
      </c>
      <c r="AB33" s="41">
        <f t="shared" ca="1" si="23"/>
        <v>0</v>
      </c>
      <c r="AC33" s="37"/>
      <c r="AD33" s="41">
        <f t="shared" ca="1" si="24"/>
        <v>1</v>
      </c>
      <c r="AE33" s="41">
        <f t="shared" ca="1" si="24"/>
        <v>4</v>
      </c>
      <c r="AF33" s="41">
        <f t="shared" ca="1" si="24"/>
        <v>3</v>
      </c>
      <c r="AG33" s="37"/>
      <c r="AH33" s="42" t="str">
        <f t="shared" si="26"/>
        <v>⑤</v>
      </c>
      <c r="AI33" s="41">
        <f t="shared" ca="1" si="26"/>
        <v>700</v>
      </c>
      <c r="AJ33" s="37" t="str">
        <f t="shared" si="26"/>
        <v>－</v>
      </c>
      <c r="AK33" s="41">
        <f t="shared" ca="1" si="26"/>
        <v>143</v>
      </c>
      <c r="AL33" s="37" t="str">
        <f t="shared" si="26"/>
        <v>＝</v>
      </c>
      <c r="AM33" s="41">
        <f t="shared" ca="1" si="26"/>
        <v>557</v>
      </c>
      <c r="AN33" s="37"/>
      <c r="AO33" s="36"/>
      <c r="AP33" s="92"/>
      <c r="AQ33" s="97"/>
      <c r="AR33" s="98">
        <f t="shared" ref="AR33:AT35" ca="1" si="28">C33</f>
        <v>3</v>
      </c>
      <c r="AS33" s="99">
        <f t="shared" ca="1" si="28"/>
        <v>0</v>
      </c>
      <c r="AT33" s="99">
        <f t="shared" ca="1" si="28"/>
        <v>0</v>
      </c>
      <c r="AU33" s="93"/>
      <c r="AV33" s="36"/>
      <c r="AW33" s="9"/>
      <c r="AX33" s="2"/>
      <c r="AY33" s="26" t="s">
        <v>241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>
        <f t="shared" ca="1" si="3"/>
        <v>0.81712184838703805</v>
      </c>
      <c r="BZ33" s="40">
        <f t="shared" ca="1" si="4"/>
        <v>9</v>
      </c>
      <c r="CA33" s="17"/>
      <c r="CB33" s="37">
        <v>33</v>
      </c>
      <c r="CC33" s="36">
        <v>8</v>
      </c>
      <c r="CD33" s="37">
        <v>5</v>
      </c>
      <c r="CG33" s="39"/>
      <c r="CH33" s="40"/>
      <c r="CI33" s="17"/>
      <c r="CJ33" s="37"/>
      <c r="CK33" s="36"/>
      <c r="CL33" s="37"/>
      <c r="CO33" s="39"/>
      <c r="CP33" s="40"/>
      <c r="CQ33" s="17"/>
      <c r="CR33" s="37"/>
      <c r="CS33" s="36"/>
      <c r="CT33" s="37"/>
      <c r="CV33" s="36"/>
      <c r="CW33" s="36"/>
    </row>
    <row r="34" spans="1:101" s="1" customFormat="1" ht="42" customHeight="1" thickBot="1" x14ac:dyDescent="0.3">
      <c r="A34" s="9"/>
      <c r="B34" s="12" t="str">
        <f t="shared" ref="B34:Q34" si="29">B7</f>
        <v>－</v>
      </c>
      <c r="C34" s="13">
        <f t="shared" ca="1" si="29"/>
        <v>2</v>
      </c>
      <c r="D34" s="13">
        <f t="shared" ca="1" si="29"/>
        <v>2</v>
      </c>
      <c r="E34" s="13">
        <f t="shared" ca="1" si="29"/>
        <v>1</v>
      </c>
      <c r="F34" s="8"/>
      <c r="G34" s="9"/>
      <c r="H34" s="12" t="str">
        <f t="shared" si="29"/>
        <v>－</v>
      </c>
      <c r="I34" s="13">
        <f t="shared" ca="1" si="29"/>
        <v>4</v>
      </c>
      <c r="J34" s="13">
        <f t="shared" ca="1" si="29"/>
        <v>8</v>
      </c>
      <c r="K34" s="13">
        <f t="shared" ca="1" si="29"/>
        <v>7</v>
      </c>
      <c r="L34" s="8"/>
      <c r="M34" s="9"/>
      <c r="N34" s="12" t="str">
        <f t="shared" si="29"/>
        <v>－</v>
      </c>
      <c r="O34" s="13">
        <f t="shared" ca="1" si="29"/>
        <v>2</v>
      </c>
      <c r="P34" s="13">
        <f t="shared" ca="1" si="29"/>
        <v>8</v>
      </c>
      <c r="Q34" s="13">
        <f t="shared" ca="1" si="29"/>
        <v>9</v>
      </c>
      <c r="R34" s="8"/>
      <c r="S34" s="2"/>
      <c r="U34" s="2"/>
      <c r="V34" s="2"/>
      <c r="W34" s="2"/>
      <c r="X34" s="37"/>
      <c r="Y34" s="37" t="str">
        <f t="shared" si="25"/>
        <v>⑥</v>
      </c>
      <c r="Z34" s="41">
        <f t="shared" ca="1" si="23"/>
        <v>9</v>
      </c>
      <c r="AA34" s="41">
        <f t="shared" ca="1" si="23"/>
        <v>0</v>
      </c>
      <c r="AB34" s="41">
        <f t="shared" ca="1" si="23"/>
        <v>0</v>
      </c>
      <c r="AC34" s="37"/>
      <c r="AD34" s="41">
        <f t="shared" ca="1" si="24"/>
        <v>7</v>
      </c>
      <c r="AE34" s="41">
        <f t="shared" ca="1" si="24"/>
        <v>7</v>
      </c>
      <c r="AF34" s="41">
        <f t="shared" ca="1" si="24"/>
        <v>4</v>
      </c>
      <c r="AG34" s="37"/>
      <c r="AH34" s="42" t="str">
        <f t="shared" si="26"/>
        <v>⑥</v>
      </c>
      <c r="AI34" s="41">
        <f t="shared" ca="1" si="26"/>
        <v>900</v>
      </c>
      <c r="AJ34" s="37" t="str">
        <f t="shared" si="26"/>
        <v>－</v>
      </c>
      <c r="AK34" s="41">
        <f t="shared" ca="1" si="26"/>
        <v>774</v>
      </c>
      <c r="AL34" s="37" t="str">
        <f t="shared" si="26"/>
        <v>＝</v>
      </c>
      <c r="AM34" s="41">
        <f t="shared" ca="1" si="26"/>
        <v>126</v>
      </c>
      <c r="AN34" s="37"/>
      <c r="AO34" s="36"/>
      <c r="AP34" s="92"/>
      <c r="AQ34" s="100" t="s">
        <v>20</v>
      </c>
      <c r="AR34" s="101">
        <f t="shared" ca="1" si="28"/>
        <v>2</v>
      </c>
      <c r="AS34" s="101">
        <f t="shared" ca="1" si="28"/>
        <v>2</v>
      </c>
      <c r="AT34" s="101">
        <f t="shared" ca="1" si="28"/>
        <v>1</v>
      </c>
      <c r="AU34" s="93"/>
      <c r="AV34" s="36"/>
      <c r="AW34" s="9"/>
      <c r="AX34" s="100" t="s">
        <v>20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>
        <f t="shared" ca="1" si="3"/>
        <v>0.62863311830443791</v>
      </c>
      <c r="BZ34" s="40">
        <f t="shared" ca="1" si="4"/>
        <v>18</v>
      </c>
      <c r="CA34" s="17"/>
      <c r="CB34" s="37">
        <v>34</v>
      </c>
      <c r="CC34" s="36">
        <v>8</v>
      </c>
      <c r="CD34" s="37">
        <v>6</v>
      </c>
      <c r="CG34" s="39"/>
      <c r="CH34" s="40"/>
      <c r="CI34" s="17"/>
      <c r="CJ34" s="37"/>
      <c r="CK34" s="36"/>
      <c r="CL34" s="37"/>
      <c r="CO34" s="39"/>
      <c r="CP34" s="40"/>
      <c r="CQ34" s="17"/>
      <c r="CR34" s="37"/>
      <c r="CS34" s="36"/>
      <c r="CT34" s="37"/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0</v>
      </c>
      <c r="D35" s="30">
        <f ca="1">MOD(ROUNDDOWN(AM29/10,0),10)</f>
        <v>7</v>
      </c>
      <c r="E35" s="30">
        <f ca="1">MOD(ROUNDDOWN(AM29/1,0),10)</f>
        <v>9</v>
      </c>
      <c r="F35" s="8"/>
      <c r="G35" s="9"/>
      <c r="H35" s="29"/>
      <c r="I35" s="30">
        <f ca="1">MOD(ROUNDDOWN(AM30/100,0),10)</f>
        <v>4</v>
      </c>
      <c r="J35" s="30">
        <f ca="1">MOD(ROUNDDOWN(AM30/10,0),10)</f>
        <v>1</v>
      </c>
      <c r="K35" s="30">
        <f ca="1">MOD(ROUNDDOWN(AM30/1,0),10)</f>
        <v>3</v>
      </c>
      <c r="L35" s="8"/>
      <c r="M35" s="9"/>
      <c r="N35" s="29"/>
      <c r="O35" s="30">
        <f ca="1">MOD(ROUNDDOWN(AM31/100,0),10)</f>
        <v>5</v>
      </c>
      <c r="P35" s="30">
        <f ca="1">MOD(ROUNDDOWN(AM31/10,0),10)</f>
        <v>1</v>
      </c>
      <c r="Q35" s="30">
        <f ca="1">MOD(AM31,10)</f>
        <v>1</v>
      </c>
      <c r="R35" s="8"/>
      <c r="S35" s="2"/>
      <c r="T35" s="82"/>
      <c r="U35" s="2"/>
      <c r="V35" s="2"/>
      <c r="W35" s="2"/>
      <c r="X35" s="37"/>
      <c r="Y35" s="37" t="str">
        <f t="shared" si="25"/>
        <v>⑦</v>
      </c>
      <c r="Z35" s="41">
        <f t="shared" ca="1" si="23"/>
        <v>5</v>
      </c>
      <c r="AA35" s="41">
        <f t="shared" ca="1" si="23"/>
        <v>0</v>
      </c>
      <c r="AB35" s="41">
        <f t="shared" ca="1" si="23"/>
        <v>0</v>
      </c>
      <c r="AC35" s="37"/>
      <c r="AD35" s="41">
        <f t="shared" ca="1" si="24"/>
        <v>4</v>
      </c>
      <c r="AE35" s="41">
        <f t="shared" ca="1" si="24"/>
        <v>6</v>
      </c>
      <c r="AF35" s="41">
        <f t="shared" ca="1" si="24"/>
        <v>4</v>
      </c>
      <c r="AG35" s="37"/>
      <c r="AH35" s="42" t="str">
        <f t="shared" si="26"/>
        <v>⑦</v>
      </c>
      <c r="AI35" s="41">
        <f t="shared" ca="1" si="26"/>
        <v>500</v>
      </c>
      <c r="AJ35" s="37" t="str">
        <f t="shared" si="26"/>
        <v>－</v>
      </c>
      <c r="AK35" s="41">
        <f t="shared" ca="1" si="26"/>
        <v>464</v>
      </c>
      <c r="AL35" s="37" t="str">
        <f t="shared" si="26"/>
        <v>＝</v>
      </c>
      <c r="AM35" s="41">
        <f t="shared" ca="1" si="26"/>
        <v>36</v>
      </c>
      <c r="AN35" s="37"/>
      <c r="AO35" s="36"/>
      <c r="AP35" s="92"/>
      <c r="AQ35" s="102"/>
      <c r="AR35" s="99">
        <f ca="1">C35</f>
        <v>0</v>
      </c>
      <c r="AS35" s="99">
        <f t="shared" ca="1" si="28"/>
        <v>7</v>
      </c>
      <c r="AT35" s="99">
        <f t="shared" ca="1" si="28"/>
        <v>9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>
        <f t="shared" ca="1" si="3"/>
        <v>0.29428048984011712</v>
      </c>
      <c r="BZ35" s="40">
        <f t="shared" ca="1" si="4"/>
        <v>35</v>
      </c>
      <c r="CA35" s="17"/>
      <c r="CB35" s="37">
        <v>35</v>
      </c>
      <c r="CC35" s="36">
        <v>8</v>
      </c>
      <c r="CD35" s="37">
        <v>7</v>
      </c>
      <c r="CG35" s="39"/>
      <c r="CH35" s="40"/>
      <c r="CI35" s="17"/>
      <c r="CJ35" s="37"/>
      <c r="CK35" s="36"/>
      <c r="CL35" s="37"/>
      <c r="CO35" s="39"/>
      <c r="CP35" s="40"/>
      <c r="CQ35" s="17"/>
      <c r="CR35" s="37"/>
      <c r="CS35" s="36"/>
      <c r="CT35" s="37"/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5"/>
        <v>⑧</v>
      </c>
      <c r="Z36" s="41">
        <f t="shared" ca="1" si="23"/>
        <v>7</v>
      </c>
      <c r="AA36" s="41">
        <f t="shared" ca="1" si="23"/>
        <v>0</v>
      </c>
      <c r="AB36" s="41">
        <f t="shared" ca="1" si="23"/>
        <v>0</v>
      </c>
      <c r="AC36" s="37"/>
      <c r="AD36" s="41">
        <f t="shared" ca="1" si="24"/>
        <v>2</v>
      </c>
      <c r="AE36" s="41">
        <f t="shared" ca="1" si="24"/>
        <v>9</v>
      </c>
      <c r="AF36" s="41">
        <f t="shared" ca="1" si="24"/>
        <v>7</v>
      </c>
      <c r="AG36" s="37"/>
      <c r="AH36" s="42" t="str">
        <f t="shared" si="26"/>
        <v>⑧</v>
      </c>
      <c r="AI36" s="41">
        <f t="shared" ca="1" si="26"/>
        <v>700</v>
      </c>
      <c r="AJ36" s="37" t="str">
        <f t="shared" si="26"/>
        <v>－</v>
      </c>
      <c r="AK36" s="41">
        <f t="shared" ca="1" si="26"/>
        <v>297</v>
      </c>
      <c r="AL36" s="37" t="str">
        <f t="shared" si="26"/>
        <v>＝</v>
      </c>
      <c r="AM36" s="41">
        <f t="shared" ca="1" si="26"/>
        <v>403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>
        <f t="shared" ca="1" si="3"/>
        <v>0.36686600073342179</v>
      </c>
      <c r="BZ36" s="40">
        <f t="shared" ca="1" si="4"/>
        <v>28</v>
      </c>
      <c r="CA36" s="17"/>
      <c r="CB36" s="37">
        <v>36</v>
      </c>
      <c r="CC36" s="36">
        <v>8</v>
      </c>
      <c r="CD36" s="37">
        <v>8</v>
      </c>
      <c r="CG36" s="39"/>
      <c r="CH36" s="40"/>
      <c r="CI36" s="17"/>
      <c r="CJ36" s="37"/>
      <c r="CK36" s="36"/>
      <c r="CL36" s="37"/>
      <c r="CO36" s="39"/>
      <c r="CP36" s="40"/>
      <c r="CQ36" s="17"/>
      <c r="CR36" s="37"/>
      <c r="CS36" s="36"/>
      <c r="CT36" s="37"/>
      <c r="CV36" s="36"/>
      <c r="CW36" s="36"/>
    </row>
    <row r="37" spans="1:101" s="1" customFormat="1" ht="36.6" customHeight="1" x14ac:dyDescent="0.25">
      <c r="A37" s="3"/>
      <c r="B37" s="4"/>
      <c r="C37" s="21"/>
      <c r="D37" s="22">
        <f ca="1">IF($AT46="","",VLOOKUP($AT46,$BT$43:$BU$53,2,FALSE))</f>
        <v>9</v>
      </c>
      <c r="E37" s="21"/>
      <c r="F37" s="21"/>
      <c r="G37" s="23"/>
      <c r="H37" s="21"/>
      <c r="I37" s="21"/>
      <c r="J37" s="22">
        <f ca="1">IF($AT47="","",VLOOKUP($AT47,$BT$43:$BU$53,2,FALSE))</f>
        <v>9</v>
      </c>
      <c r="K37" s="21"/>
      <c r="L37" s="24"/>
      <c r="M37" s="20"/>
      <c r="N37" s="24"/>
      <c r="O37" s="21"/>
      <c r="P37" s="22">
        <f ca="1">IF($AT48="","",VLOOKUP($AT48,$BT$43:$BU$53,2,FALSE))</f>
        <v>9</v>
      </c>
      <c r="Q37" s="21"/>
      <c r="R37" s="5"/>
      <c r="S37" s="2"/>
      <c r="T37" s="2"/>
      <c r="U37" s="2"/>
      <c r="V37" s="2"/>
      <c r="W37" s="2"/>
      <c r="X37" s="37"/>
      <c r="Y37" s="37" t="str">
        <f t="shared" si="25"/>
        <v>⑨</v>
      </c>
      <c r="Z37" s="41">
        <f t="shared" ca="1" si="23"/>
        <v>4</v>
      </c>
      <c r="AA37" s="41">
        <f t="shared" ca="1" si="23"/>
        <v>0</v>
      </c>
      <c r="AB37" s="41">
        <f t="shared" ca="1" si="23"/>
        <v>0</v>
      </c>
      <c r="AC37" s="37"/>
      <c r="AD37" s="41">
        <f t="shared" ca="1" si="24"/>
        <v>3</v>
      </c>
      <c r="AE37" s="41">
        <f t="shared" ca="1" si="24"/>
        <v>6</v>
      </c>
      <c r="AF37" s="41">
        <f t="shared" ca="1" si="24"/>
        <v>6</v>
      </c>
      <c r="AG37" s="37"/>
      <c r="AH37" s="42" t="str">
        <f t="shared" si="26"/>
        <v>⑨</v>
      </c>
      <c r="AI37" s="41">
        <f t="shared" ca="1" si="26"/>
        <v>400</v>
      </c>
      <c r="AJ37" s="37" t="str">
        <f t="shared" si="26"/>
        <v>－</v>
      </c>
      <c r="AK37" s="41">
        <f t="shared" ca="1" si="26"/>
        <v>366</v>
      </c>
      <c r="AL37" s="37" t="str">
        <f t="shared" si="26"/>
        <v>＝</v>
      </c>
      <c r="AM37" s="41">
        <f t="shared" ca="1" si="26"/>
        <v>34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>
        <f t="shared" ca="1" si="3"/>
        <v>0.61093954220483193</v>
      </c>
      <c r="BZ37" s="40">
        <f t="shared" ca="1" si="4"/>
        <v>20</v>
      </c>
      <c r="CA37" s="17"/>
      <c r="CB37" s="37">
        <v>37</v>
      </c>
      <c r="CC37" s="36">
        <v>9</v>
      </c>
      <c r="CD37" s="37">
        <v>1</v>
      </c>
      <c r="CG37" s="39"/>
      <c r="CH37" s="40"/>
      <c r="CI37" s="17"/>
      <c r="CJ37" s="37"/>
      <c r="CK37" s="36"/>
      <c r="CL37" s="37"/>
      <c r="CO37" s="39"/>
      <c r="CP37" s="40"/>
      <c r="CQ37" s="17"/>
      <c r="CR37" s="37"/>
      <c r="CS37" s="36"/>
      <c r="CT37" s="37"/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>
        <f ca="1">IF($AH46="","",VLOOKUP($AH46,$BT$43:$BU$53,2,FALSE))</f>
        <v>5</v>
      </c>
      <c r="D38" s="32">
        <f ca="1">IF($BC46="","",VLOOKUP($BC46,$BT$43:$BU$53,2,FALSE))</f>
        <v>10</v>
      </c>
      <c r="E38" s="32">
        <f ca="1">IF($BN46="","",VLOOKUP($BN46,$BT$43:$BU$53,2,FALSE))</f>
        <v>10</v>
      </c>
      <c r="F38" s="8"/>
      <c r="G38" s="6" t="str">
        <f>G11</f>
        <v>⑤</v>
      </c>
      <c r="H38" s="7"/>
      <c r="I38" s="32">
        <f ca="1">IF($AH47="","",VLOOKUP($AH47,$BT$43:$BU$53,2,FALSE))</f>
        <v>6</v>
      </c>
      <c r="J38" s="32">
        <f ca="1">IF($BC47="","",VLOOKUP($BC47,$BT$43:$BU$53,2,FALSE))</f>
        <v>10</v>
      </c>
      <c r="K38" s="32">
        <f ca="1">IF($BN47="","",VLOOKUP($BN47,$BT$43:$BU$53,2,FALSE))</f>
        <v>10</v>
      </c>
      <c r="L38" s="8"/>
      <c r="M38" s="6" t="str">
        <f>M11</f>
        <v>⑥</v>
      </c>
      <c r="N38" s="7"/>
      <c r="O38" s="32">
        <f ca="1">IF($AH48="","",VLOOKUP($AH48,$BT$43:$BU$53,2,FALSE))</f>
        <v>8</v>
      </c>
      <c r="P38" s="32">
        <f ca="1">IF($BC48="","",VLOOKUP($BC48,$BT$43:$BU$53,2,FALSE))</f>
        <v>10</v>
      </c>
      <c r="Q38" s="32">
        <f ca="1">IF($BN48="","",VLOOKUP($BN48,$BT$43:$BU$53,2,FALSE))</f>
        <v>10</v>
      </c>
      <c r="R38" s="8"/>
      <c r="S38" s="2"/>
      <c r="T38" s="2"/>
      <c r="U38" s="2"/>
      <c r="V38" s="2"/>
      <c r="W38" s="2"/>
      <c r="X38" s="37"/>
      <c r="Y38" s="37" t="str">
        <f t="shared" si="25"/>
        <v>⑩</v>
      </c>
      <c r="Z38" s="41">
        <f t="shared" ca="1" si="23"/>
        <v>9</v>
      </c>
      <c r="AA38" s="41">
        <f t="shared" ca="1" si="23"/>
        <v>0</v>
      </c>
      <c r="AB38" s="41">
        <f t="shared" ca="1" si="23"/>
        <v>0</v>
      </c>
      <c r="AC38" s="37"/>
      <c r="AD38" s="41">
        <f t="shared" ca="1" si="24"/>
        <v>8</v>
      </c>
      <c r="AE38" s="41">
        <f t="shared" ca="1" si="24"/>
        <v>2</v>
      </c>
      <c r="AF38" s="41">
        <f t="shared" ca="1" si="24"/>
        <v>0</v>
      </c>
      <c r="AG38" s="37"/>
      <c r="AH38" s="42" t="str">
        <f t="shared" si="26"/>
        <v>⑩</v>
      </c>
      <c r="AI38" s="41">
        <f t="shared" ca="1" si="26"/>
        <v>900</v>
      </c>
      <c r="AJ38" s="37" t="str">
        <f t="shared" si="26"/>
        <v>－</v>
      </c>
      <c r="AK38" s="41">
        <f t="shared" ca="1" si="26"/>
        <v>820</v>
      </c>
      <c r="AL38" s="37" t="str">
        <f t="shared" si="26"/>
        <v>＝</v>
      </c>
      <c r="AM38" s="41">
        <f t="shared" ca="1" si="26"/>
        <v>80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>
        <f t="shared" ca="1" si="3"/>
        <v>0.62381337280574356</v>
      </c>
      <c r="BZ38" s="40">
        <f t="shared" ca="1" si="4"/>
        <v>19</v>
      </c>
      <c r="CB38" s="37">
        <v>38</v>
      </c>
      <c r="CC38" s="36">
        <v>9</v>
      </c>
      <c r="CD38" s="37">
        <v>2</v>
      </c>
      <c r="CG38" s="39"/>
      <c r="CH38" s="40"/>
      <c r="CJ38" s="37"/>
      <c r="CK38" s="36"/>
      <c r="CL38" s="37"/>
      <c r="CO38" s="39"/>
      <c r="CP38" s="40"/>
      <c r="CQ38" s="17"/>
      <c r="CR38" s="37"/>
      <c r="CS38" s="36"/>
      <c r="CT38" s="37"/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0">C12</f>
        <v>6</v>
      </c>
      <c r="D39" s="11">
        <f t="shared" ca="1" si="30"/>
        <v>0</v>
      </c>
      <c r="E39" s="11">
        <f t="shared" ca="1" si="30"/>
        <v>0</v>
      </c>
      <c r="F39" s="8"/>
      <c r="G39" s="9"/>
      <c r="H39" s="10"/>
      <c r="I39" s="11">
        <f t="shared" ca="1" si="30"/>
        <v>7</v>
      </c>
      <c r="J39" s="11">
        <f t="shared" ca="1" si="30"/>
        <v>0</v>
      </c>
      <c r="K39" s="11">
        <f t="shared" ca="1" si="30"/>
        <v>0</v>
      </c>
      <c r="L39" s="8"/>
      <c r="M39" s="9"/>
      <c r="N39" s="10"/>
      <c r="O39" s="11">
        <f t="shared" ca="1" si="30"/>
        <v>9</v>
      </c>
      <c r="P39" s="11">
        <f t="shared" ca="1" si="30"/>
        <v>0</v>
      </c>
      <c r="Q39" s="11">
        <f t="shared" ca="1" si="30"/>
        <v>0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5"/>
        <v>⑪</v>
      </c>
      <c r="Z39" s="41">
        <f t="shared" ca="1" si="23"/>
        <v>8</v>
      </c>
      <c r="AA39" s="41">
        <f t="shared" ca="1" si="23"/>
        <v>0</v>
      </c>
      <c r="AB39" s="41">
        <f t="shared" ca="1" si="23"/>
        <v>0</v>
      </c>
      <c r="AC39" s="37"/>
      <c r="AD39" s="41">
        <f t="shared" ca="1" si="24"/>
        <v>4</v>
      </c>
      <c r="AE39" s="41">
        <f t="shared" ca="1" si="24"/>
        <v>3</v>
      </c>
      <c r="AF39" s="41">
        <f t="shared" ca="1" si="24"/>
        <v>6</v>
      </c>
      <c r="AG39" s="37"/>
      <c r="AH39" s="42" t="str">
        <f t="shared" si="26"/>
        <v>⑪</v>
      </c>
      <c r="AI39" s="41">
        <f t="shared" ca="1" si="26"/>
        <v>800</v>
      </c>
      <c r="AJ39" s="37" t="str">
        <f t="shared" si="26"/>
        <v>－</v>
      </c>
      <c r="AK39" s="41">
        <f t="shared" ca="1" si="26"/>
        <v>436</v>
      </c>
      <c r="AL39" s="37" t="str">
        <f t="shared" si="26"/>
        <v>＝</v>
      </c>
      <c r="AM39" s="41">
        <f t="shared" ca="1" si="26"/>
        <v>364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>
        <f t="shared" ca="1" si="3"/>
        <v>0.18464686310624956</v>
      </c>
      <c r="BZ39" s="40">
        <f t="shared" ca="1" si="4"/>
        <v>37</v>
      </c>
      <c r="CB39" s="37">
        <v>39</v>
      </c>
      <c r="CC39" s="36">
        <v>9</v>
      </c>
      <c r="CD39" s="37">
        <v>3</v>
      </c>
      <c r="CG39" s="39"/>
      <c r="CH39" s="40"/>
      <c r="CJ39" s="37"/>
      <c r="CK39" s="36"/>
      <c r="CL39" s="37"/>
      <c r="CO39" s="39"/>
      <c r="CP39" s="40"/>
      <c r="CQ39" s="17"/>
      <c r="CR39" s="37"/>
      <c r="CS39" s="36"/>
      <c r="CT39" s="37"/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1">B13</f>
        <v>－</v>
      </c>
      <c r="C40" s="13">
        <f t="shared" ca="1" si="31"/>
        <v>5</v>
      </c>
      <c r="D40" s="13">
        <f t="shared" ca="1" si="31"/>
        <v>7</v>
      </c>
      <c r="E40" s="13">
        <f t="shared" ca="1" si="31"/>
        <v>9</v>
      </c>
      <c r="F40" s="8"/>
      <c r="G40" s="9"/>
      <c r="H40" s="12" t="str">
        <f t="shared" si="31"/>
        <v>－</v>
      </c>
      <c r="I40" s="13">
        <f t="shared" ca="1" si="31"/>
        <v>1</v>
      </c>
      <c r="J40" s="13">
        <f t="shared" ca="1" si="31"/>
        <v>4</v>
      </c>
      <c r="K40" s="13">
        <f t="shared" ca="1" si="31"/>
        <v>3</v>
      </c>
      <c r="L40" s="8"/>
      <c r="M40" s="9"/>
      <c r="N40" s="12" t="str">
        <f t="shared" si="31"/>
        <v>－</v>
      </c>
      <c r="O40" s="13">
        <f t="shared" ca="1" si="31"/>
        <v>7</v>
      </c>
      <c r="P40" s="13">
        <f t="shared" ca="1" si="31"/>
        <v>7</v>
      </c>
      <c r="Q40" s="13">
        <f t="shared" ca="1" si="31"/>
        <v>4</v>
      </c>
      <c r="R40" s="8"/>
      <c r="S40" s="2"/>
      <c r="T40" s="2"/>
      <c r="U40" s="46" t="s">
        <v>155</v>
      </c>
      <c r="V40" s="2"/>
      <c r="W40" s="2"/>
      <c r="X40" s="37"/>
      <c r="Y40" s="37" t="str">
        <f t="shared" si="25"/>
        <v>⑫</v>
      </c>
      <c r="Z40" s="41">
        <f t="shared" ca="1" si="23"/>
        <v>7</v>
      </c>
      <c r="AA40" s="41">
        <f t="shared" ca="1" si="23"/>
        <v>0</v>
      </c>
      <c r="AB40" s="41">
        <f t="shared" ca="1" si="23"/>
        <v>0</v>
      </c>
      <c r="AC40" s="37"/>
      <c r="AD40" s="41">
        <f t="shared" ca="1" si="24"/>
        <v>6</v>
      </c>
      <c r="AE40" s="48">
        <f t="shared" ca="1" si="24"/>
        <v>1</v>
      </c>
      <c r="AF40" s="48">
        <f t="shared" ca="1" si="24"/>
        <v>0</v>
      </c>
      <c r="AG40" s="37"/>
      <c r="AH40" s="35" t="str">
        <f t="shared" si="26"/>
        <v>⑫</v>
      </c>
      <c r="AI40" s="49">
        <f t="shared" ca="1" si="26"/>
        <v>700</v>
      </c>
      <c r="AJ40" s="36" t="str">
        <f t="shared" si="26"/>
        <v>－</v>
      </c>
      <c r="AK40" s="49">
        <f t="shared" ca="1" si="26"/>
        <v>610</v>
      </c>
      <c r="AL40" s="36" t="str">
        <f t="shared" si="26"/>
        <v>＝</v>
      </c>
      <c r="AM40" s="49">
        <f t="shared" ca="1" si="26"/>
        <v>90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>
        <f t="shared" ca="1" si="3"/>
        <v>3.0003916494023564E-2</v>
      </c>
      <c r="BZ40" s="40">
        <f t="shared" ca="1" si="4"/>
        <v>44</v>
      </c>
      <c r="CB40" s="37">
        <v>40</v>
      </c>
      <c r="CC40" s="36">
        <v>9</v>
      </c>
      <c r="CD40" s="37">
        <v>4</v>
      </c>
      <c r="CG40" s="39"/>
      <c r="CH40" s="40"/>
      <c r="CJ40" s="37"/>
      <c r="CK40" s="36"/>
      <c r="CL40" s="37"/>
      <c r="CO40" s="39"/>
      <c r="CP40" s="40"/>
      <c r="CQ40" s="17"/>
      <c r="CR40" s="37"/>
      <c r="CS40" s="36"/>
      <c r="CT40" s="37"/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2</v>
      </c>
      <c r="E41" s="30">
        <f ca="1">MOD(AM32,10)</f>
        <v>1</v>
      </c>
      <c r="F41" s="8"/>
      <c r="G41" s="9"/>
      <c r="H41" s="29"/>
      <c r="I41" s="30">
        <f ca="1">MOD(ROUNDDOWN(AM33/100,0),10)</f>
        <v>5</v>
      </c>
      <c r="J41" s="30">
        <f ca="1">MOD(ROUNDDOWN(AM33/10,0),10)</f>
        <v>5</v>
      </c>
      <c r="K41" s="30">
        <f ca="1">MOD(AM33,10)</f>
        <v>7</v>
      </c>
      <c r="L41" s="8"/>
      <c r="M41" s="9"/>
      <c r="N41" s="29"/>
      <c r="O41" s="30">
        <f ca="1">MOD(ROUNDDOWN(AM34/100,0),10)</f>
        <v>1</v>
      </c>
      <c r="P41" s="30">
        <f ca="1">MOD(ROUNDDOWN(AM34/10,0),10)</f>
        <v>2</v>
      </c>
      <c r="Q41" s="30">
        <f ca="1">MOD(AM34,10)</f>
        <v>6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>
        <f t="shared" ca="1" si="3"/>
        <v>0.71398442245192428</v>
      </c>
      <c r="BZ41" s="40">
        <f t="shared" ca="1" si="4"/>
        <v>13</v>
      </c>
      <c r="CB41" s="37">
        <v>41</v>
      </c>
      <c r="CC41" s="36">
        <v>9</v>
      </c>
      <c r="CD41" s="37">
        <v>5</v>
      </c>
      <c r="CG41" s="39"/>
      <c r="CH41" s="40"/>
      <c r="CJ41" s="37"/>
      <c r="CK41" s="36"/>
      <c r="CL41" s="37"/>
      <c r="CO41" s="39"/>
      <c r="CP41" s="40"/>
      <c r="CQ41" s="17"/>
      <c r="CR41" s="37"/>
      <c r="CS41" s="36"/>
      <c r="CT41" s="37"/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4" t="s">
        <v>157</v>
      </c>
      <c r="V42" s="2"/>
      <c r="W42" s="2"/>
      <c r="X42" s="37"/>
      <c r="Z42" s="45" t="s">
        <v>55</v>
      </c>
      <c r="AA42" s="45" t="s">
        <v>159</v>
      </c>
      <c r="AB42" s="45" t="s">
        <v>33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33</v>
      </c>
      <c r="AR42" s="117"/>
      <c r="AS42" s="117"/>
      <c r="AT42" s="118" t="s">
        <v>242</v>
      </c>
      <c r="AU42" s="116" t="s">
        <v>162</v>
      </c>
      <c r="AV42" s="116" t="s">
        <v>30</v>
      </c>
      <c r="AW42" s="116"/>
      <c r="AX42" s="117"/>
      <c r="AY42" s="118" t="s">
        <v>161</v>
      </c>
      <c r="AZ42" s="117"/>
      <c r="BA42" s="116" t="s">
        <v>32</v>
      </c>
      <c r="BB42" s="36"/>
      <c r="BC42" s="57" t="s">
        <v>32</v>
      </c>
      <c r="BD42" s="56" t="s">
        <v>167</v>
      </c>
      <c r="BE42" s="56" t="s">
        <v>160</v>
      </c>
      <c r="BF42" s="56" t="s">
        <v>196</v>
      </c>
      <c r="BG42" s="36"/>
      <c r="BH42" s="57" t="s">
        <v>33</v>
      </c>
      <c r="BI42" s="56" t="s">
        <v>160</v>
      </c>
      <c r="BJ42" s="56" t="s">
        <v>243</v>
      </c>
      <c r="BK42" s="36"/>
      <c r="BL42" s="54"/>
      <c r="BM42" s="54"/>
      <c r="BN42" s="57" t="s">
        <v>244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>
        <f t="shared" ca="1" si="3"/>
        <v>9.2119916759536014E-2</v>
      </c>
      <c r="BZ42" s="40">
        <f t="shared" ca="1" si="4"/>
        <v>41</v>
      </c>
      <c r="CB42" s="37">
        <v>42</v>
      </c>
      <c r="CC42" s="36">
        <v>9</v>
      </c>
      <c r="CD42" s="37">
        <v>6</v>
      </c>
      <c r="CG42" s="39"/>
      <c r="CH42" s="40"/>
      <c r="CJ42" s="37"/>
      <c r="CK42" s="37"/>
      <c r="CL42" s="37"/>
      <c r="CO42" s="39"/>
      <c r="CP42" s="40"/>
      <c r="CQ42" s="17"/>
      <c r="CR42" s="37"/>
      <c r="CS42" s="37"/>
      <c r="CT42" s="37"/>
      <c r="CV42" s="36"/>
      <c r="CW42" s="36"/>
    </row>
    <row r="43" spans="1:101" s="1" customFormat="1" ht="36.6" customHeight="1" x14ac:dyDescent="0.25">
      <c r="A43" s="3"/>
      <c r="B43" s="4"/>
      <c r="C43" s="21"/>
      <c r="D43" s="22">
        <f ca="1">IF($AT49="","",VLOOKUP($AT49,$BT$43:$BU$53,2,FALSE))</f>
        <v>9</v>
      </c>
      <c r="E43" s="21"/>
      <c r="F43" s="21"/>
      <c r="G43" s="23"/>
      <c r="H43" s="21"/>
      <c r="I43" s="21"/>
      <c r="J43" s="22">
        <f ca="1">IF($AT50="","",VLOOKUP($AT50,$BT$43:$BU$53,2,FALSE))</f>
        <v>9</v>
      </c>
      <c r="K43" s="21"/>
      <c r="L43" s="24"/>
      <c r="M43" s="20"/>
      <c r="N43" s="24"/>
      <c r="O43" s="21"/>
      <c r="P43" s="22">
        <f ca="1">IF($AT51="","",VLOOKUP($AT51,$BT$43:$BU$53,2,FALSE))</f>
        <v>9</v>
      </c>
      <c r="Q43" s="21"/>
      <c r="R43" s="5"/>
      <c r="S43" s="2"/>
      <c r="T43" s="2"/>
      <c r="U43" s="58" t="s">
        <v>198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okok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6" t="str">
        <f t="shared" ref="AG43:AG54" ca="1" si="32">IF(BL43&lt;0,"ok",IF(AND(BL43=0,BR43&lt;0),"ok","no"))</f>
        <v>ok</v>
      </c>
      <c r="AH43" s="130">
        <f ca="1">IF(AI43="ok",AM43-1,"")</f>
        <v>2</v>
      </c>
      <c r="AI43" s="129" t="str">
        <f ca="1">IF(AL43="ok","ok",IF(AND(AK43="ok",AJ43="ok"),"ok","no"))</f>
        <v>ok</v>
      </c>
      <c r="AJ43" s="124" t="str">
        <f ca="1">IF(BR43&lt;0,"ok","no")</f>
        <v>ok</v>
      </c>
      <c r="AK43" s="124" t="str">
        <f t="shared" ref="AK43:AK54" ca="1" si="33">IF(BJ43=BK43,"ok","no")</f>
        <v>no</v>
      </c>
      <c r="AL43" s="124" t="str">
        <f ca="1">IF(BL43&lt;0,"ok","no")</f>
        <v>ok</v>
      </c>
      <c r="AM43" s="63">
        <f t="shared" ref="AM43:AM54" ca="1" si="34">Z29</f>
        <v>3</v>
      </c>
      <c r="AN43" s="64">
        <f t="shared" ref="AN43:AN54" ca="1" si="35">AD29</f>
        <v>2</v>
      </c>
      <c r="AO43" s="65">
        <f t="shared" ref="AO43:AO54" ca="1" si="36">AM43-AN43</f>
        <v>1</v>
      </c>
      <c r="AP43" s="36"/>
      <c r="AQ43" s="127" t="str">
        <f ca="1">IF(AND(AS43="ok",AR43="ok"),"ok","no")</f>
        <v>ok</v>
      </c>
      <c r="AR43" s="129" t="str">
        <f ca="1">IF(AY43=9,"ok","no")</f>
        <v>ok</v>
      </c>
      <c r="AS43" s="124" t="str">
        <f ca="1">IF(BC43=10,"ok","no")</f>
        <v>ok</v>
      </c>
      <c r="AT43" s="136">
        <f ca="1">IF(AY43=9,AY43,IF(AU43=10,AU43,""))</f>
        <v>9</v>
      </c>
      <c r="AU43" s="133" t="str">
        <f ca="1">IF(AND(AW43&lt;&gt;"",AV43="ok"),10,"")</f>
        <v/>
      </c>
      <c r="AV43" s="124" t="str">
        <f ca="1">IF(BL43&lt;0,"ok",IF(AND(BL43=0,BR43&lt;0),"ok","no"))</f>
        <v>ok</v>
      </c>
      <c r="AW43" s="119" t="str">
        <f ca="1">IF(BC43=10,"",BC43)</f>
        <v/>
      </c>
      <c r="AX43" s="117"/>
      <c r="AY43" s="119">
        <f ca="1">IF(AND(BA43="ok",AZ43="ok"),9,"")</f>
        <v>9</v>
      </c>
      <c r="AZ43" s="124" t="str">
        <f ca="1">IF(BR43&lt;0,"ok","no")</f>
        <v>ok</v>
      </c>
      <c r="BA43" s="123" t="str">
        <f ca="1">IF(BC43=10,"ok","no")</f>
        <v>ok</v>
      </c>
      <c r="BB43" s="36"/>
      <c r="BC43" s="150">
        <f ca="1">IF(AND(BO43="ok",BJ43=0),10,IF(BF43="ok",BJ43-1,IF(BE43="ok",10,"")))</f>
        <v>10</v>
      </c>
      <c r="BD43" s="129" t="str">
        <f t="shared" ref="BD43:BD54" ca="1" si="37">IF(BJ43=0,"ok","no")</f>
        <v>ok</v>
      </c>
      <c r="BE43" s="124" t="str">
        <f t="shared" ref="BE43:BE54" ca="1" si="38">IF(BL43&lt;0,"ok","no")</f>
        <v>ok</v>
      </c>
      <c r="BF43" s="123" t="str">
        <f ca="1">IF(AND(BO43="ok",BI43="no"),"ok","no")</f>
        <v>no</v>
      </c>
      <c r="BG43" s="36"/>
      <c r="BH43" s="126" t="str">
        <f ca="1">IF(BO43="ok","ok","no")</f>
        <v>ok</v>
      </c>
      <c r="BI43" s="129" t="str">
        <f ca="1">IF(BJ43=0,"ok","no")</f>
        <v>ok</v>
      </c>
      <c r="BJ43" s="63">
        <f ca="1">AA29</f>
        <v>0</v>
      </c>
      <c r="BK43" s="64">
        <f ca="1">AE29</f>
        <v>2</v>
      </c>
      <c r="BL43" s="66">
        <f t="shared" ref="BL43:BL54" ca="1" si="39">BJ43-BK43</f>
        <v>-2</v>
      </c>
      <c r="BM43" s="68"/>
      <c r="BN43" s="139">
        <f ca="1">IF(BO43="ok",10,"")</f>
        <v>10</v>
      </c>
      <c r="BO43" s="129" t="str">
        <f ca="1">IF(BR43&lt;0,"ok","no")</f>
        <v>ok</v>
      </c>
      <c r="BP43" s="63">
        <f t="shared" ref="BP43:BP54" ca="1" si="40">AB29</f>
        <v>0</v>
      </c>
      <c r="BQ43" s="64">
        <f t="shared" ref="BQ43:BQ54" ca="1" si="41">AF29</f>
        <v>1</v>
      </c>
      <c r="BR43" s="67">
        <f t="shared" ref="BR43:BR54" ca="1" si="42">BP43-BQ43</f>
        <v>-1</v>
      </c>
      <c r="BS43" s="68"/>
      <c r="BT43" s="110">
        <v>0</v>
      </c>
      <c r="BU43" s="110">
        <v>0</v>
      </c>
      <c r="BV43" s="68" t="s">
        <v>14</v>
      </c>
      <c r="BW43" s="68"/>
      <c r="BX43" s="68"/>
      <c r="BY43" s="39">
        <f t="shared" ca="1" si="3"/>
        <v>0.43603240621132955</v>
      </c>
      <c r="BZ43" s="40">
        <f t="shared" ca="1" si="4"/>
        <v>25</v>
      </c>
      <c r="CB43" s="37">
        <v>43</v>
      </c>
      <c r="CC43" s="36">
        <v>9</v>
      </c>
      <c r="CD43" s="37">
        <v>7</v>
      </c>
      <c r="CG43" s="39"/>
      <c r="CH43" s="40"/>
      <c r="CJ43" s="37"/>
      <c r="CK43" s="37"/>
      <c r="CL43" s="37"/>
      <c r="CO43" s="39"/>
      <c r="CP43" s="40"/>
      <c r="CQ43" s="17"/>
      <c r="CR43" s="37"/>
      <c r="CS43" s="37"/>
      <c r="CT43" s="37"/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>
        <f ca="1">IF($AH49="","",VLOOKUP($AH49,$BT$43:$BU$53,2,FALSE))</f>
        <v>4</v>
      </c>
      <c r="D44" s="32">
        <f ca="1">IF($BC49="","",VLOOKUP($BC49,$BT$43:$BU$53,2,FALSE))</f>
        <v>10</v>
      </c>
      <c r="E44" s="32">
        <f ca="1">IF($BN49="","",VLOOKUP($BN49,$BT$43:$BU$53,2,FALSE))</f>
        <v>10</v>
      </c>
      <c r="F44" s="8"/>
      <c r="G44" s="6" t="str">
        <f>G17</f>
        <v>⑧</v>
      </c>
      <c r="H44" s="7"/>
      <c r="I44" s="32">
        <f ca="1">IF($AH50="","",VLOOKUP($AH50,$BT$43:$BU$53,2,FALSE))</f>
        <v>6</v>
      </c>
      <c r="J44" s="32">
        <f ca="1">IF($BC50="","",VLOOKUP($BC50,$BT$43:$BU$53,2,FALSE))</f>
        <v>10</v>
      </c>
      <c r="K44" s="32">
        <f ca="1">IF($BN50="","",VLOOKUP($BN50,$BT$43:$BU$53,2,FALSE))</f>
        <v>10</v>
      </c>
      <c r="L44" s="8"/>
      <c r="M44" s="6" t="str">
        <f>M17</f>
        <v>⑨</v>
      </c>
      <c r="N44" s="7"/>
      <c r="O44" s="32">
        <f ca="1">IF($AH51="","",VLOOKUP($AH51,$BT$43:$BU$53,2,FALSE))</f>
        <v>3</v>
      </c>
      <c r="P44" s="32">
        <f ca="1">IF($BC51="","",VLOOKUP($BC51,$BT$43:$BU$53,2,FALSE))</f>
        <v>10</v>
      </c>
      <c r="Q44" s="32">
        <f ca="1">IF($BN51="","",VLOOKUP($BN51,$BT$43:$BU$53,2,FALSE))</f>
        <v>10</v>
      </c>
      <c r="R44" s="8"/>
      <c r="S44" s="2"/>
      <c r="T44" s="2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3">IF(AI44="ok","okok","nono")</f>
        <v>okok</v>
      </c>
      <c r="AA44" s="59" t="str">
        <f t="shared" ref="AA44:AA54" ca="1" si="44">IF(AQ44="ok","okok","nono")</f>
        <v>okok</v>
      </c>
      <c r="AB44" s="59" t="str">
        <f t="shared" ref="AB44:AB54" ca="1" si="45">IF(BH44="ok","okok","nono")</f>
        <v>okok</v>
      </c>
      <c r="AC44" s="43"/>
      <c r="AD44" s="42"/>
      <c r="AE44" s="61" t="s">
        <v>58</v>
      </c>
      <c r="AF44" s="62"/>
      <c r="AG44" s="127" t="str">
        <f t="shared" ca="1" si="32"/>
        <v>ok</v>
      </c>
      <c r="AH44" s="131">
        <f t="shared" ref="AH44:AH54" ca="1" si="46">IF(AI44="ok",AM44-1,"")</f>
        <v>8</v>
      </c>
      <c r="AI44" s="129" t="str">
        <f t="shared" ref="AI44:AI54" ca="1" si="47">IF(AL44="ok","ok",IF(AND(AK44="ok",AJ44="ok"),"ok","no"))</f>
        <v>ok</v>
      </c>
      <c r="AJ44" s="124" t="str">
        <f t="shared" ref="AJ44:AJ54" ca="1" si="48">IF(BR44&lt;0,"ok","no")</f>
        <v>ok</v>
      </c>
      <c r="AK44" s="124" t="str">
        <f t="shared" ca="1" si="33"/>
        <v>no</v>
      </c>
      <c r="AL44" s="124" t="str">
        <f t="shared" ref="AL44:AL54" ca="1" si="49">IF(BL44&lt;0,"ok","no")</f>
        <v>ok</v>
      </c>
      <c r="AM44" s="69">
        <f t="shared" ca="1" si="34"/>
        <v>9</v>
      </c>
      <c r="AN44" s="41">
        <f t="shared" ca="1" si="35"/>
        <v>4</v>
      </c>
      <c r="AO44" s="70">
        <f t="shared" ca="1" si="36"/>
        <v>5</v>
      </c>
      <c r="AP44" s="36"/>
      <c r="AQ44" s="127" t="str">
        <f t="shared" ref="AQ44:AQ54" ca="1" si="50">IF(AND(AS44="ok",AR44="ok"),"ok","no")</f>
        <v>ok</v>
      </c>
      <c r="AR44" s="129" t="str">
        <f t="shared" ref="AR44:AR53" ca="1" si="51">IF(AY44=9,"ok","no")</f>
        <v>ok</v>
      </c>
      <c r="AS44" s="124" t="str">
        <f t="shared" ref="AS44:AS54" ca="1" si="52">IF(BC44=10,"ok","no")</f>
        <v>ok</v>
      </c>
      <c r="AT44" s="137">
        <f t="shared" ref="AT44:AT54" ca="1" si="53">IF(AY44=9,AY44,IF(AU44=10,AU44,""))</f>
        <v>9</v>
      </c>
      <c r="AU44" s="134" t="str">
        <f t="shared" ref="AU44:AU54" ca="1" si="54">IF(AND(AW44&lt;&gt;"",AV44="ok"),10,"")</f>
        <v/>
      </c>
      <c r="AV44" s="124" t="str">
        <f t="shared" ref="AV44:AV54" ca="1" si="55">IF(BL44&lt;0,"ok",IF(AND(BL44=0,BR44&lt;0),"ok","no"))</f>
        <v>ok</v>
      </c>
      <c r="AW44" s="120" t="str">
        <f t="shared" ref="AW44:AW54" ca="1" si="56">IF(BC44=10,"",BC44)</f>
        <v/>
      </c>
      <c r="AX44" s="117"/>
      <c r="AY44" s="120">
        <f t="shared" ref="AY44:AY54" ca="1" si="57">IF(AND(BA44="ok",AZ44="ok"),9,"")</f>
        <v>9</v>
      </c>
      <c r="AZ44" s="124" t="str">
        <f t="shared" ref="AZ44:AZ54" ca="1" si="58">IF(BR44&lt;0,"ok","no")</f>
        <v>ok</v>
      </c>
      <c r="BA44" s="123" t="str">
        <f t="shared" ref="BA44:BA54" ca="1" si="59">IF(BC44=10,"ok","no")</f>
        <v>ok</v>
      </c>
      <c r="BB44" s="36"/>
      <c r="BC44" s="140">
        <f t="shared" ref="BC44:BC54" ca="1" si="60">IF(AND(BO44="ok",BJ44=0),10,IF(BF44="ok",BJ44-1,IF(BE44="ok",10,"")))</f>
        <v>10</v>
      </c>
      <c r="BD44" s="129" t="str">
        <f t="shared" ca="1" si="37"/>
        <v>ok</v>
      </c>
      <c r="BE44" s="124" t="str">
        <f t="shared" ca="1" si="38"/>
        <v>ok</v>
      </c>
      <c r="BF44" s="123" t="str">
        <f t="shared" ref="BF44:BF54" ca="1" si="61">IF(AND(BO44="ok",BI44="no"),"ok","no")</f>
        <v>no</v>
      </c>
      <c r="BG44" s="36"/>
      <c r="BH44" s="127" t="str">
        <f t="shared" ref="BH44:BH54" ca="1" si="62">IF(BO44="ok","ok","no")</f>
        <v>ok</v>
      </c>
      <c r="BI44" s="129" t="str">
        <f t="shared" ref="BI44:BI54" ca="1" si="63">IF(BJ44=0,"ok","no")</f>
        <v>ok</v>
      </c>
      <c r="BJ44" s="69">
        <f t="shared" ref="BJ44:BJ54" ca="1" si="64">AA30</f>
        <v>0</v>
      </c>
      <c r="BK44" s="41">
        <f t="shared" ref="BK44:BK54" ca="1" si="65">AE30</f>
        <v>8</v>
      </c>
      <c r="BL44" s="71">
        <f t="shared" ca="1" si="39"/>
        <v>-8</v>
      </c>
      <c r="BM44" s="68"/>
      <c r="BN44" s="140">
        <f t="shared" ref="BN44:BN54" ca="1" si="66">IF(BO44="ok",10,"")</f>
        <v>10</v>
      </c>
      <c r="BO44" s="129" t="str">
        <f t="shared" ref="BO44:BO54" ca="1" si="67">IF(BR44&lt;0,"ok","no")</f>
        <v>ok</v>
      </c>
      <c r="BP44" s="69">
        <f t="shared" ca="1" si="40"/>
        <v>0</v>
      </c>
      <c r="BQ44" s="41">
        <f t="shared" ca="1" si="41"/>
        <v>7</v>
      </c>
      <c r="BR44" s="72">
        <f t="shared" ca="1" si="42"/>
        <v>-7</v>
      </c>
      <c r="BS44" s="68"/>
      <c r="BT44" s="112">
        <v>1</v>
      </c>
      <c r="BU44" s="112">
        <v>1</v>
      </c>
      <c r="BV44" s="68" t="s">
        <v>14</v>
      </c>
      <c r="BW44" s="68"/>
      <c r="BX44" s="68"/>
      <c r="BY44" s="39">
        <f t="shared" ca="1" si="3"/>
        <v>0.72300370487495014</v>
      </c>
      <c r="BZ44" s="40">
        <f t="shared" ca="1" si="4"/>
        <v>12</v>
      </c>
      <c r="CB44" s="37">
        <v>44</v>
      </c>
      <c r="CC44" s="36">
        <v>9</v>
      </c>
      <c r="CD44" s="37">
        <v>8</v>
      </c>
      <c r="CG44" s="39"/>
      <c r="CH44" s="40"/>
      <c r="CJ44" s="37"/>
      <c r="CK44" s="37"/>
      <c r="CL44" s="37"/>
      <c r="CO44" s="39"/>
      <c r="CP44" s="40"/>
      <c r="CQ44" s="17"/>
      <c r="CR44" s="37"/>
      <c r="CS44" s="37"/>
      <c r="CT44" s="37"/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68">C18</f>
        <v>5</v>
      </c>
      <c r="D45" s="11">
        <f t="shared" ca="1" si="68"/>
        <v>0</v>
      </c>
      <c r="E45" s="11">
        <f t="shared" ca="1" si="68"/>
        <v>0</v>
      </c>
      <c r="F45" s="8"/>
      <c r="G45" s="9"/>
      <c r="H45" s="27"/>
      <c r="I45" s="28">
        <f t="shared" ca="1" si="68"/>
        <v>7</v>
      </c>
      <c r="J45" s="11">
        <f t="shared" ca="1" si="68"/>
        <v>0</v>
      </c>
      <c r="K45" s="11">
        <f t="shared" ca="1" si="68"/>
        <v>0</v>
      </c>
      <c r="L45" s="8"/>
      <c r="M45" s="9"/>
      <c r="N45" s="27"/>
      <c r="O45" s="28">
        <f t="shared" ca="1" si="68"/>
        <v>4</v>
      </c>
      <c r="P45" s="11">
        <f t="shared" ca="1" si="68"/>
        <v>0</v>
      </c>
      <c r="Q45" s="11">
        <f t="shared" ca="1" si="68"/>
        <v>0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3"/>
        <v>okok</v>
      </c>
      <c r="AA45" s="59" t="str">
        <f t="shared" ca="1" si="44"/>
        <v>okok</v>
      </c>
      <c r="AB45" s="59" t="str">
        <f t="shared" ca="1" si="45"/>
        <v>okok</v>
      </c>
      <c r="AC45" s="43"/>
      <c r="AD45" s="42"/>
      <c r="AE45" s="61" t="s">
        <v>59</v>
      </c>
      <c r="AF45" s="62"/>
      <c r="AG45" s="127" t="str">
        <f t="shared" ca="1" si="32"/>
        <v>ok</v>
      </c>
      <c r="AH45" s="131">
        <f t="shared" ca="1" si="46"/>
        <v>7</v>
      </c>
      <c r="AI45" s="129" t="str">
        <f t="shared" ca="1" si="47"/>
        <v>ok</v>
      </c>
      <c r="AJ45" s="124" t="str">
        <f t="shared" ca="1" si="48"/>
        <v>ok</v>
      </c>
      <c r="AK45" s="124" t="str">
        <f t="shared" ca="1" si="33"/>
        <v>no</v>
      </c>
      <c r="AL45" s="124" t="str">
        <f t="shared" ca="1" si="49"/>
        <v>ok</v>
      </c>
      <c r="AM45" s="69">
        <f t="shared" ca="1" si="34"/>
        <v>8</v>
      </c>
      <c r="AN45" s="41">
        <f t="shared" ca="1" si="35"/>
        <v>2</v>
      </c>
      <c r="AO45" s="70">
        <f t="shared" ca="1" si="36"/>
        <v>6</v>
      </c>
      <c r="AP45" s="36"/>
      <c r="AQ45" s="127" t="str">
        <f t="shared" ca="1" si="50"/>
        <v>ok</v>
      </c>
      <c r="AR45" s="129" t="str">
        <f t="shared" ca="1" si="51"/>
        <v>ok</v>
      </c>
      <c r="AS45" s="124" t="str">
        <f t="shared" ca="1" si="52"/>
        <v>ok</v>
      </c>
      <c r="AT45" s="137">
        <f t="shared" ca="1" si="53"/>
        <v>9</v>
      </c>
      <c r="AU45" s="134" t="str">
        <f t="shared" ca="1" si="54"/>
        <v/>
      </c>
      <c r="AV45" s="124" t="str">
        <f t="shared" ca="1" si="55"/>
        <v>ok</v>
      </c>
      <c r="AW45" s="120" t="str">
        <f t="shared" ca="1" si="56"/>
        <v/>
      </c>
      <c r="AX45" s="117"/>
      <c r="AY45" s="120">
        <f t="shared" ca="1" si="57"/>
        <v>9</v>
      </c>
      <c r="AZ45" s="124" t="str">
        <f t="shared" ca="1" si="58"/>
        <v>ok</v>
      </c>
      <c r="BA45" s="123" t="str">
        <f t="shared" ca="1" si="59"/>
        <v>ok</v>
      </c>
      <c r="BB45" s="36"/>
      <c r="BC45" s="140">
        <f t="shared" ca="1" si="60"/>
        <v>10</v>
      </c>
      <c r="BD45" s="129" t="str">
        <f t="shared" ca="1" si="37"/>
        <v>ok</v>
      </c>
      <c r="BE45" s="124" t="str">
        <f t="shared" ca="1" si="38"/>
        <v>ok</v>
      </c>
      <c r="BF45" s="123" t="str">
        <f t="shared" ca="1" si="61"/>
        <v>no</v>
      </c>
      <c r="BG45" s="36"/>
      <c r="BH45" s="127" t="str">
        <f t="shared" ca="1" si="62"/>
        <v>ok</v>
      </c>
      <c r="BI45" s="129" t="str">
        <f t="shared" ca="1" si="63"/>
        <v>ok</v>
      </c>
      <c r="BJ45" s="69">
        <f t="shared" ca="1" si="64"/>
        <v>0</v>
      </c>
      <c r="BK45" s="41">
        <f t="shared" ca="1" si="65"/>
        <v>8</v>
      </c>
      <c r="BL45" s="71">
        <f t="shared" ca="1" si="39"/>
        <v>-8</v>
      </c>
      <c r="BM45" s="68"/>
      <c r="BN45" s="140">
        <f t="shared" ca="1" si="66"/>
        <v>10</v>
      </c>
      <c r="BO45" s="129" t="str">
        <f t="shared" ca="1" si="67"/>
        <v>ok</v>
      </c>
      <c r="BP45" s="69">
        <f t="shared" ca="1" si="40"/>
        <v>0</v>
      </c>
      <c r="BQ45" s="41">
        <f t="shared" ca="1" si="41"/>
        <v>9</v>
      </c>
      <c r="BR45" s="72">
        <f t="shared" ca="1" si="42"/>
        <v>-9</v>
      </c>
      <c r="BS45" s="68"/>
      <c r="BT45" s="112">
        <v>2</v>
      </c>
      <c r="BU45" s="112">
        <v>2</v>
      </c>
      <c r="BV45" s="68" t="s">
        <v>14</v>
      </c>
      <c r="BW45" s="68"/>
      <c r="BX45" s="68"/>
      <c r="BY45" s="39">
        <f t="shared" ca="1" si="3"/>
        <v>0.67491419662167174</v>
      </c>
      <c r="BZ45" s="40">
        <f t="shared" ca="1" si="4"/>
        <v>17</v>
      </c>
      <c r="CB45" s="37">
        <v>45</v>
      </c>
      <c r="CC45" s="36">
        <v>9</v>
      </c>
      <c r="CD45" s="37">
        <v>9</v>
      </c>
      <c r="CG45" s="39"/>
      <c r="CH45" s="40"/>
      <c r="CJ45" s="37"/>
      <c r="CK45" s="37"/>
      <c r="CL45" s="37"/>
      <c r="CO45" s="39"/>
      <c r="CP45" s="40"/>
      <c r="CQ45" s="17"/>
      <c r="CR45" s="37"/>
      <c r="CS45" s="37"/>
      <c r="CT45" s="37"/>
      <c r="CV45" s="36"/>
      <c r="CW45" s="36"/>
    </row>
    <row r="46" spans="1:101" s="1" customFormat="1" ht="42" customHeight="1" thickBot="1" x14ac:dyDescent="0.3">
      <c r="A46" s="9"/>
      <c r="B46" s="12" t="str">
        <f t="shared" ref="B46:Q46" si="69">B19</f>
        <v>－</v>
      </c>
      <c r="C46" s="13">
        <f t="shared" ca="1" si="69"/>
        <v>4</v>
      </c>
      <c r="D46" s="13">
        <f t="shared" ca="1" si="69"/>
        <v>6</v>
      </c>
      <c r="E46" s="13">
        <f t="shared" ca="1" si="69"/>
        <v>4</v>
      </c>
      <c r="F46" s="8"/>
      <c r="G46" s="9"/>
      <c r="H46" s="12" t="str">
        <f t="shared" si="69"/>
        <v>－</v>
      </c>
      <c r="I46" s="13">
        <f t="shared" ca="1" si="69"/>
        <v>2</v>
      </c>
      <c r="J46" s="13">
        <f t="shared" ca="1" si="69"/>
        <v>9</v>
      </c>
      <c r="K46" s="13">
        <f t="shared" ca="1" si="69"/>
        <v>7</v>
      </c>
      <c r="L46" s="8"/>
      <c r="M46" s="9"/>
      <c r="N46" s="12" t="str">
        <f t="shared" si="69"/>
        <v>－</v>
      </c>
      <c r="O46" s="13">
        <f t="shared" ca="1" si="69"/>
        <v>3</v>
      </c>
      <c r="P46" s="13">
        <f t="shared" ca="1" si="69"/>
        <v>6</v>
      </c>
      <c r="Q46" s="13">
        <f t="shared" ca="1" si="69"/>
        <v>6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3"/>
        <v>okok</v>
      </c>
      <c r="AA46" s="59" t="str">
        <f t="shared" ca="1" si="44"/>
        <v>okok</v>
      </c>
      <c r="AB46" s="59" t="str">
        <f t="shared" ca="1" si="45"/>
        <v>okok</v>
      </c>
      <c r="AC46" s="43"/>
      <c r="AD46" s="42"/>
      <c r="AE46" s="61" t="s">
        <v>60</v>
      </c>
      <c r="AF46" s="62"/>
      <c r="AG46" s="127" t="str">
        <f t="shared" ca="1" si="32"/>
        <v>ok</v>
      </c>
      <c r="AH46" s="131">
        <f t="shared" ca="1" si="46"/>
        <v>5</v>
      </c>
      <c r="AI46" s="129" t="str">
        <f t="shared" ca="1" si="47"/>
        <v>ok</v>
      </c>
      <c r="AJ46" s="124" t="str">
        <f t="shared" ca="1" si="48"/>
        <v>ok</v>
      </c>
      <c r="AK46" s="124" t="str">
        <f t="shared" ca="1" si="33"/>
        <v>no</v>
      </c>
      <c r="AL46" s="124" t="str">
        <f t="shared" ca="1" si="49"/>
        <v>ok</v>
      </c>
      <c r="AM46" s="69">
        <f t="shared" ca="1" si="34"/>
        <v>6</v>
      </c>
      <c r="AN46" s="41">
        <f t="shared" ca="1" si="35"/>
        <v>5</v>
      </c>
      <c r="AO46" s="70">
        <f t="shared" ca="1" si="36"/>
        <v>1</v>
      </c>
      <c r="AP46" s="36"/>
      <c r="AQ46" s="127" t="str">
        <f t="shared" ca="1" si="50"/>
        <v>ok</v>
      </c>
      <c r="AR46" s="129" t="str">
        <f t="shared" ca="1" si="51"/>
        <v>ok</v>
      </c>
      <c r="AS46" s="124" t="str">
        <f t="shared" ca="1" si="52"/>
        <v>ok</v>
      </c>
      <c r="AT46" s="137">
        <f t="shared" ca="1" si="53"/>
        <v>9</v>
      </c>
      <c r="AU46" s="134" t="str">
        <f t="shared" ca="1" si="54"/>
        <v/>
      </c>
      <c r="AV46" s="124" t="str">
        <f t="shared" ca="1" si="55"/>
        <v>ok</v>
      </c>
      <c r="AW46" s="120" t="str">
        <f t="shared" ca="1" si="56"/>
        <v/>
      </c>
      <c r="AX46" s="117"/>
      <c r="AY46" s="120">
        <f t="shared" ca="1" si="57"/>
        <v>9</v>
      </c>
      <c r="AZ46" s="124" t="str">
        <f t="shared" ca="1" si="58"/>
        <v>ok</v>
      </c>
      <c r="BA46" s="123" t="str">
        <f t="shared" ca="1" si="59"/>
        <v>ok</v>
      </c>
      <c r="BB46" s="36"/>
      <c r="BC46" s="140">
        <f t="shared" ca="1" si="60"/>
        <v>10</v>
      </c>
      <c r="BD46" s="129" t="str">
        <f t="shared" ca="1" si="37"/>
        <v>ok</v>
      </c>
      <c r="BE46" s="124" t="str">
        <f t="shared" ca="1" si="38"/>
        <v>ok</v>
      </c>
      <c r="BF46" s="123" t="str">
        <f t="shared" ca="1" si="61"/>
        <v>no</v>
      </c>
      <c r="BG46" s="36"/>
      <c r="BH46" s="127" t="str">
        <f t="shared" ca="1" si="62"/>
        <v>ok</v>
      </c>
      <c r="BI46" s="129" t="str">
        <f t="shared" ca="1" si="63"/>
        <v>ok</v>
      </c>
      <c r="BJ46" s="69">
        <f t="shared" ca="1" si="64"/>
        <v>0</v>
      </c>
      <c r="BK46" s="41">
        <f t="shared" ca="1" si="65"/>
        <v>7</v>
      </c>
      <c r="BL46" s="71">
        <f t="shared" ca="1" si="39"/>
        <v>-7</v>
      </c>
      <c r="BM46" s="68"/>
      <c r="BN46" s="140">
        <f t="shared" ca="1" si="66"/>
        <v>10</v>
      </c>
      <c r="BO46" s="129" t="str">
        <f t="shared" ca="1" si="67"/>
        <v>ok</v>
      </c>
      <c r="BP46" s="69">
        <f t="shared" ca="1" si="40"/>
        <v>0</v>
      </c>
      <c r="BQ46" s="41">
        <f t="shared" ca="1" si="41"/>
        <v>9</v>
      </c>
      <c r="BR46" s="72">
        <f t="shared" ca="1" si="42"/>
        <v>-9</v>
      </c>
      <c r="BS46" s="68"/>
      <c r="BT46" s="112">
        <v>3</v>
      </c>
      <c r="BU46" s="112">
        <v>3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7"/>
      <c r="CL46" s="37"/>
      <c r="CO46" s="39"/>
      <c r="CP46" s="40"/>
      <c r="CQ46" s="17"/>
      <c r="CR46" s="37"/>
      <c r="CS46" s="37"/>
      <c r="CT46" s="37"/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0</v>
      </c>
      <c r="D47" s="30">
        <f ca="1">MOD(ROUNDDOWN(AM35/10,0),10)</f>
        <v>3</v>
      </c>
      <c r="E47" s="30">
        <f ca="1">MOD(AM35,10)</f>
        <v>6</v>
      </c>
      <c r="F47" s="8"/>
      <c r="G47" s="9"/>
      <c r="H47" s="29"/>
      <c r="I47" s="30">
        <f ca="1">MOD(ROUNDDOWN(AM36/100,0),10)</f>
        <v>4</v>
      </c>
      <c r="J47" s="30">
        <f ca="1">MOD(ROUNDDOWN(AM36/10,0),10)</f>
        <v>0</v>
      </c>
      <c r="K47" s="30">
        <f ca="1">MOD(AM36,10)</f>
        <v>3</v>
      </c>
      <c r="L47" s="8"/>
      <c r="M47" s="9"/>
      <c r="N47" s="29"/>
      <c r="O47" s="30">
        <f ca="1">MOD(ROUNDDOWN(AM37/100,0),10)</f>
        <v>0</v>
      </c>
      <c r="P47" s="30">
        <f ca="1">MOD(ROUNDDOWN(AM37/10,0),10)</f>
        <v>3</v>
      </c>
      <c r="Q47" s="30">
        <f ca="1">MOD(AM37,10)</f>
        <v>4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3"/>
        <v>okok</v>
      </c>
      <c r="AA47" s="59" t="str">
        <f t="shared" ca="1" si="44"/>
        <v>okok</v>
      </c>
      <c r="AB47" s="59" t="str">
        <f t="shared" ca="1" si="45"/>
        <v>okok</v>
      </c>
      <c r="AC47" s="43"/>
      <c r="AD47" s="42"/>
      <c r="AE47" s="61" t="s">
        <v>61</v>
      </c>
      <c r="AF47" s="62"/>
      <c r="AG47" s="127" t="str">
        <f t="shared" ca="1" si="32"/>
        <v>ok</v>
      </c>
      <c r="AH47" s="131">
        <f t="shared" ca="1" si="46"/>
        <v>6</v>
      </c>
      <c r="AI47" s="129" t="str">
        <f t="shared" ca="1" si="47"/>
        <v>ok</v>
      </c>
      <c r="AJ47" s="124" t="str">
        <f t="shared" ca="1" si="48"/>
        <v>ok</v>
      </c>
      <c r="AK47" s="124" t="str">
        <f t="shared" ca="1" si="33"/>
        <v>no</v>
      </c>
      <c r="AL47" s="124" t="str">
        <f t="shared" ca="1" si="49"/>
        <v>ok</v>
      </c>
      <c r="AM47" s="69">
        <f t="shared" ca="1" si="34"/>
        <v>7</v>
      </c>
      <c r="AN47" s="41">
        <f t="shared" ca="1" si="35"/>
        <v>1</v>
      </c>
      <c r="AO47" s="70">
        <f t="shared" ca="1" si="36"/>
        <v>6</v>
      </c>
      <c r="AP47" s="36"/>
      <c r="AQ47" s="127" t="str">
        <f t="shared" ca="1" si="50"/>
        <v>ok</v>
      </c>
      <c r="AR47" s="129" t="str">
        <f t="shared" ca="1" si="51"/>
        <v>ok</v>
      </c>
      <c r="AS47" s="124" t="str">
        <f t="shared" ca="1" si="52"/>
        <v>ok</v>
      </c>
      <c r="AT47" s="137">
        <f t="shared" ca="1" si="53"/>
        <v>9</v>
      </c>
      <c r="AU47" s="134" t="str">
        <f t="shared" ca="1" si="54"/>
        <v/>
      </c>
      <c r="AV47" s="124" t="str">
        <f t="shared" ca="1" si="55"/>
        <v>ok</v>
      </c>
      <c r="AW47" s="120" t="str">
        <f t="shared" ca="1" si="56"/>
        <v/>
      </c>
      <c r="AX47" s="117"/>
      <c r="AY47" s="120">
        <f t="shared" ca="1" si="57"/>
        <v>9</v>
      </c>
      <c r="AZ47" s="124" t="str">
        <f t="shared" ca="1" si="58"/>
        <v>ok</v>
      </c>
      <c r="BA47" s="123" t="str">
        <f t="shared" ca="1" si="59"/>
        <v>ok</v>
      </c>
      <c r="BB47" s="36"/>
      <c r="BC47" s="140">
        <f t="shared" ca="1" si="60"/>
        <v>10</v>
      </c>
      <c r="BD47" s="129" t="str">
        <f t="shared" ca="1" si="37"/>
        <v>ok</v>
      </c>
      <c r="BE47" s="124" t="str">
        <f t="shared" ca="1" si="38"/>
        <v>ok</v>
      </c>
      <c r="BF47" s="123" t="str">
        <f t="shared" ca="1" si="61"/>
        <v>no</v>
      </c>
      <c r="BG47" s="36"/>
      <c r="BH47" s="127" t="str">
        <f t="shared" ca="1" si="62"/>
        <v>ok</v>
      </c>
      <c r="BI47" s="129" t="str">
        <f t="shared" ca="1" si="63"/>
        <v>ok</v>
      </c>
      <c r="BJ47" s="69">
        <f t="shared" ca="1" si="64"/>
        <v>0</v>
      </c>
      <c r="BK47" s="41">
        <f t="shared" ca="1" si="65"/>
        <v>4</v>
      </c>
      <c r="BL47" s="71">
        <f t="shared" ca="1" si="39"/>
        <v>-4</v>
      </c>
      <c r="BM47" s="68"/>
      <c r="BN47" s="140">
        <f t="shared" ca="1" si="66"/>
        <v>10</v>
      </c>
      <c r="BO47" s="129" t="str">
        <f t="shared" ca="1" si="67"/>
        <v>ok</v>
      </c>
      <c r="BP47" s="69">
        <f t="shared" ca="1" si="40"/>
        <v>0</v>
      </c>
      <c r="BQ47" s="41">
        <f t="shared" ca="1" si="41"/>
        <v>3</v>
      </c>
      <c r="BR47" s="72">
        <f t="shared" ca="1" si="42"/>
        <v>-3</v>
      </c>
      <c r="BS47" s="68"/>
      <c r="BT47" s="112">
        <v>4</v>
      </c>
      <c r="BU47" s="112">
        <v>4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7"/>
      <c r="CL47" s="37"/>
      <c r="CO47" s="39"/>
      <c r="CP47" s="40"/>
      <c r="CR47" s="37"/>
      <c r="CS47" s="37"/>
      <c r="CT47" s="37"/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3"/>
        <v>okok</v>
      </c>
      <c r="AA48" s="59" t="str">
        <f t="shared" ca="1" si="44"/>
        <v>okok</v>
      </c>
      <c r="AB48" s="59" t="str">
        <f t="shared" ca="1" si="45"/>
        <v>okok</v>
      </c>
      <c r="AC48" s="43"/>
      <c r="AD48" s="42"/>
      <c r="AE48" s="61" t="s">
        <v>62</v>
      </c>
      <c r="AF48" s="62"/>
      <c r="AG48" s="127" t="str">
        <f t="shared" ca="1" si="32"/>
        <v>ok</v>
      </c>
      <c r="AH48" s="131">
        <f t="shared" ca="1" si="46"/>
        <v>8</v>
      </c>
      <c r="AI48" s="129" t="str">
        <f t="shared" ca="1" si="47"/>
        <v>ok</v>
      </c>
      <c r="AJ48" s="124" t="str">
        <f t="shared" ca="1" si="48"/>
        <v>ok</v>
      </c>
      <c r="AK48" s="124" t="str">
        <f t="shared" ca="1" si="33"/>
        <v>no</v>
      </c>
      <c r="AL48" s="124" t="str">
        <f t="shared" ca="1" si="49"/>
        <v>ok</v>
      </c>
      <c r="AM48" s="69">
        <f t="shared" ca="1" si="34"/>
        <v>9</v>
      </c>
      <c r="AN48" s="41">
        <f t="shared" ca="1" si="35"/>
        <v>7</v>
      </c>
      <c r="AO48" s="70">
        <f t="shared" ca="1" si="36"/>
        <v>2</v>
      </c>
      <c r="AP48" s="36"/>
      <c r="AQ48" s="127" t="str">
        <f t="shared" ca="1" si="50"/>
        <v>ok</v>
      </c>
      <c r="AR48" s="129" t="str">
        <f t="shared" ca="1" si="51"/>
        <v>ok</v>
      </c>
      <c r="AS48" s="124" t="str">
        <f t="shared" ca="1" si="52"/>
        <v>ok</v>
      </c>
      <c r="AT48" s="137">
        <f t="shared" ca="1" si="53"/>
        <v>9</v>
      </c>
      <c r="AU48" s="134" t="str">
        <f t="shared" ca="1" si="54"/>
        <v/>
      </c>
      <c r="AV48" s="124" t="str">
        <f t="shared" ca="1" si="55"/>
        <v>ok</v>
      </c>
      <c r="AW48" s="120" t="str">
        <f t="shared" ca="1" si="56"/>
        <v/>
      </c>
      <c r="AX48" s="117"/>
      <c r="AY48" s="120">
        <f t="shared" ca="1" si="57"/>
        <v>9</v>
      </c>
      <c r="AZ48" s="124" t="str">
        <f t="shared" ca="1" si="58"/>
        <v>ok</v>
      </c>
      <c r="BA48" s="123" t="str">
        <f t="shared" ca="1" si="59"/>
        <v>ok</v>
      </c>
      <c r="BB48" s="36"/>
      <c r="BC48" s="140">
        <f t="shared" ca="1" si="60"/>
        <v>10</v>
      </c>
      <c r="BD48" s="129" t="str">
        <f t="shared" ca="1" si="37"/>
        <v>ok</v>
      </c>
      <c r="BE48" s="124" t="str">
        <f t="shared" ca="1" si="38"/>
        <v>ok</v>
      </c>
      <c r="BF48" s="123" t="str">
        <f t="shared" ca="1" si="61"/>
        <v>no</v>
      </c>
      <c r="BG48" s="36"/>
      <c r="BH48" s="127" t="str">
        <f t="shared" ca="1" si="62"/>
        <v>ok</v>
      </c>
      <c r="BI48" s="129" t="str">
        <f t="shared" ca="1" si="63"/>
        <v>ok</v>
      </c>
      <c r="BJ48" s="69">
        <f t="shared" ca="1" si="64"/>
        <v>0</v>
      </c>
      <c r="BK48" s="41">
        <f t="shared" ca="1" si="65"/>
        <v>7</v>
      </c>
      <c r="BL48" s="71">
        <f t="shared" ca="1" si="39"/>
        <v>-7</v>
      </c>
      <c r="BM48" s="68"/>
      <c r="BN48" s="140">
        <f t="shared" ca="1" si="66"/>
        <v>10</v>
      </c>
      <c r="BO48" s="129" t="str">
        <f t="shared" ca="1" si="67"/>
        <v>ok</v>
      </c>
      <c r="BP48" s="69">
        <f t="shared" ca="1" si="40"/>
        <v>0</v>
      </c>
      <c r="BQ48" s="41">
        <f t="shared" ca="1" si="41"/>
        <v>4</v>
      </c>
      <c r="BR48" s="72">
        <f t="shared" ca="1" si="42"/>
        <v>-4</v>
      </c>
      <c r="BS48" s="68"/>
      <c r="BT48" s="112">
        <v>5</v>
      </c>
      <c r="BU48" s="112">
        <v>5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/>
      <c r="CP48" s="40"/>
      <c r="CR48" s="37"/>
      <c r="CS48" s="36"/>
      <c r="CT48" s="37"/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/>
      </c>
      <c r="E49" s="21"/>
      <c r="F49" s="21"/>
      <c r="G49" s="23"/>
      <c r="H49" s="21"/>
      <c r="I49" s="21"/>
      <c r="J49" s="22">
        <f ca="1">IF($AT53="","",VLOOKUP($AT53,$BT$43:$BU$53,2,FALSE))</f>
        <v>9</v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3"/>
        <v>okok</v>
      </c>
      <c r="AA49" s="59" t="str">
        <f t="shared" ca="1" si="44"/>
        <v>okok</v>
      </c>
      <c r="AB49" s="59" t="str">
        <f t="shared" ca="1" si="45"/>
        <v>okok</v>
      </c>
      <c r="AC49" s="43"/>
      <c r="AD49" s="73"/>
      <c r="AE49" s="61" t="s">
        <v>63</v>
      </c>
      <c r="AF49" s="62"/>
      <c r="AG49" s="127" t="str">
        <f t="shared" ca="1" si="32"/>
        <v>ok</v>
      </c>
      <c r="AH49" s="131">
        <f t="shared" ca="1" si="46"/>
        <v>4</v>
      </c>
      <c r="AI49" s="129" t="str">
        <f t="shared" ca="1" si="47"/>
        <v>ok</v>
      </c>
      <c r="AJ49" s="124" t="str">
        <f t="shared" ca="1" si="48"/>
        <v>ok</v>
      </c>
      <c r="AK49" s="124" t="str">
        <f t="shared" ca="1" si="33"/>
        <v>no</v>
      </c>
      <c r="AL49" s="124" t="str">
        <f t="shared" ca="1" si="49"/>
        <v>ok</v>
      </c>
      <c r="AM49" s="69">
        <f t="shared" ca="1" si="34"/>
        <v>5</v>
      </c>
      <c r="AN49" s="41">
        <f t="shared" ca="1" si="35"/>
        <v>4</v>
      </c>
      <c r="AO49" s="70">
        <f t="shared" ca="1" si="36"/>
        <v>1</v>
      </c>
      <c r="AP49" s="36"/>
      <c r="AQ49" s="127" t="str">
        <f t="shared" ca="1" si="50"/>
        <v>ok</v>
      </c>
      <c r="AR49" s="129" t="str">
        <f ca="1">IF(AY49=9,"ok","no")</f>
        <v>ok</v>
      </c>
      <c r="AS49" s="124" t="str">
        <f t="shared" ca="1" si="52"/>
        <v>ok</v>
      </c>
      <c r="AT49" s="137">
        <f ca="1">IF(AY49=9,AY49,IF(AU49=10,AU49,""))</f>
        <v>9</v>
      </c>
      <c r="AU49" s="134" t="str">
        <f t="shared" ca="1" si="54"/>
        <v/>
      </c>
      <c r="AV49" s="124" t="str">
        <f t="shared" ca="1" si="55"/>
        <v>ok</v>
      </c>
      <c r="AW49" s="120" t="str">
        <f t="shared" ca="1" si="56"/>
        <v/>
      </c>
      <c r="AX49" s="117"/>
      <c r="AY49" s="120">
        <f t="shared" ca="1" si="57"/>
        <v>9</v>
      </c>
      <c r="AZ49" s="124" t="str">
        <f t="shared" ca="1" si="58"/>
        <v>ok</v>
      </c>
      <c r="BA49" s="123" t="str">
        <f t="shared" ca="1" si="59"/>
        <v>ok</v>
      </c>
      <c r="BB49" s="36"/>
      <c r="BC49" s="140">
        <f t="shared" ca="1" si="60"/>
        <v>10</v>
      </c>
      <c r="BD49" s="129" t="str">
        <f t="shared" ca="1" si="37"/>
        <v>ok</v>
      </c>
      <c r="BE49" s="124" t="str">
        <f t="shared" ca="1" si="38"/>
        <v>ok</v>
      </c>
      <c r="BF49" s="123" t="str">
        <f t="shared" ca="1" si="61"/>
        <v>no</v>
      </c>
      <c r="BG49" s="36"/>
      <c r="BH49" s="127" t="str">
        <f t="shared" ca="1" si="62"/>
        <v>ok</v>
      </c>
      <c r="BI49" s="129" t="str">
        <f t="shared" ca="1" si="63"/>
        <v>ok</v>
      </c>
      <c r="BJ49" s="69">
        <f t="shared" ca="1" si="64"/>
        <v>0</v>
      </c>
      <c r="BK49" s="41">
        <f t="shared" ca="1" si="65"/>
        <v>6</v>
      </c>
      <c r="BL49" s="71">
        <f t="shared" ca="1" si="39"/>
        <v>-6</v>
      </c>
      <c r="BM49" s="68"/>
      <c r="BN49" s="140">
        <f t="shared" ca="1" si="66"/>
        <v>10</v>
      </c>
      <c r="BO49" s="129" t="str">
        <f t="shared" ca="1" si="67"/>
        <v>ok</v>
      </c>
      <c r="BP49" s="69">
        <f t="shared" ca="1" si="40"/>
        <v>0</v>
      </c>
      <c r="BQ49" s="41">
        <f t="shared" ca="1" si="41"/>
        <v>4</v>
      </c>
      <c r="BR49" s="72">
        <f t="shared" ca="1" si="42"/>
        <v>-4</v>
      </c>
      <c r="BS49" s="68"/>
      <c r="BT49" s="112">
        <v>6</v>
      </c>
      <c r="BU49" s="112">
        <v>6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/>
      <c r="CP49" s="40"/>
      <c r="CR49" s="37"/>
      <c r="CS49" s="36"/>
      <c r="CT49" s="37"/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>
        <f ca="1">IF($AH52="","",VLOOKUP($AH52,$BT$43:$BU$53,2,FALSE))</f>
        <v>8</v>
      </c>
      <c r="D50" s="32">
        <f ca="1">IF($BC52="","",VLOOKUP($BC52,$BT$43:$BU$53,2,FALSE))</f>
        <v>10</v>
      </c>
      <c r="E50" s="32" t="str">
        <f ca="1">IF($BN52="","",VLOOKUP($BN52,$BT$43:$BU$53,2,FALSE))</f>
        <v/>
      </c>
      <c r="F50" s="8"/>
      <c r="G50" s="6" t="str">
        <f>G23</f>
        <v>⑪</v>
      </c>
      <c r="H50" s="7"/>
      <c r="I50" s="32">
        <f ca="1">IF($AH53="","",VLOOKUP($AH53,$BT$43:$BU$53,2,FALSE))</f>
        <v>7</v>
      </c>
      <c r="J50" s="32">
        <f ca="1">IF($BC53="","",VLOOKUP($BC53,$BT$43:$BU$53,2,FALSE))</f>
        <v>10</v>
      </c>
      <c r="K50" s="32">
        <f ca="1">IF($BN53="","",VLOOKUP($BN53,$BT$43:$BU$53,2,FALSE))</f>
        <v>10</v>
      </c>
      <c r="L50" s="8"/>
      <c r="M50" s="6" t="str">
        <f>M23</f>
        <v>⑫</v>
      </c>
      <c r="N50" s="7"/>
      <c r="O50" s="32">
        <f ca="1">IF($AH54="","",VLOOKUP($AH54,$BT$43:$BU$53,2,FALSE))</f>
        <v>6</v>
      </c>
      <c r="P50" s="32">
        <f ca="1">IF($BC54="","",VLOOKUP($BC54,$BT$43:$BU$53,2,FALSE))</f>
        <v>10</v>
      </c>
      <c r="Q50" s="32" t="str">
        <f ca="1">IF($BN54="","",VLOOKUP($BN54,$BT$43:$BU$53,2,FALSE))</f>
        <v/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3"/>
        <v>okok</v>
      </c>
      <c r="AA50" s="59" t="str">
        <f t="shared" ca="1" si="44"/>
        <v>okok</v>
      </c>
      <c r="AB50" s="59" t="str">
        <f t="shared" ca="1" si="45"/>
        <v>okok</v>
      </c>
      <c r="AC50" s="43"/>
      <c r="AD50" s="35"/>
      <c r="AE50" s="61" t="s">
        <v>64</v>
      </c>
      <c r="AF50" s="62"/>
      <c r="AG50" s="127" t="str">
        <f t="shared" ca="1" si="32"/>
        <v>ok</v>
      </c>
      <c r="AH50" s="131">
        <f t="shared" ca="1" si="46"/>
        <v>6</v>
      </c>
      <c r="AI50" s="129" t="str">
        <f t="shared" ca="1" si="47"/>
        <v>ok</v>
      </c>
      <c r="AJ50" s="124" t="str">
        <f t="shared" ca="1" si="48"/>
        <v>ok</v>
      </c>
      <c r="AK50" s="124" t="str">
        <f t="shared" ca="1" si="33"/>
        <v>no</v>
      </c>
      <c r="AL50" s="124" t="str">
        <f t="shared" ca="1" si="49"/>
        <v>ok</v>
      </c>
      <c r="AM50" s="69">
        <f t="shared" ca="1" si="34"/>
        <v>7</v>
      </c>
      <c r="AN50" s="41">
        <f t="shared" ca="1" si="35"/>
        <v>2</v>
      </c>
      <c r="AO50" s="70">
        <f t="shared" ca="1" si="36"/>
        <v>5</v>
      </c>
      <c r="AP50" s="36"/>
      <c r="AQ50" s="127" t="str">
        <f t="shared" ca="1" si="50"/>
        <v>ok</v>
      </c>
      <c r="AR50" s="129" t="str">
        <f t="shared" ca="1" si="51"/>
        <v>ok</v>
      </c>
      <c r="AS50" s="124" t="str">
        <f t="shared" ca="1" si="52"/>
        <v>ok</v>
      </c>
      <c r="AT50" s="137">
        <f t="shared" ca="1" si="53"/>
        <v>9</v>
      </c>
      <c r="AU50" s="134" t="str">
        <f t="shared" ca="1" si="54"/>
        <v/>
      </c>
      <c r="AV50" s="124" t="str">
        <f t="shared" ca="1" si="55"/>
        <v>ok</v>
      </c>
      <c r="AW50" s="120" t="str">
        <f t="shared" ca="1" si="56"/>
        <v/>
      </c>
      <c r="AX50" s="117"/>
      <c r="AY50" s="120">
        <f t="shared" ca="1" si="57"/>
        <v>9</v>
      </c>
      <c r="AZ50" s="124" t="str">
        <f t="shared" ca="1" si="58"/>
        <v>ok</v>
      </c>
      <c r="BA50" s="123" t="str">
        <f t="shared" ca="1" si="59"/>
        <v>ok</v>
      </c>
      <c r="BB50" s="36"/>
      <c r="BC50" s="140">
        <f t="shared" ca="1" si="60"/>
        <v>10</v>
      </c>
      <c r="BD50" s="129" t="str">
        <f t="shared" ca="1" si="37"/>
        <v>ok</v>
      </c>
      <c r="BE50" s="124" t="str">
        <f t="shared" ca="1" si="38"/>
        <v>ok</v>
      </c>
      <c r="BF50" s="123" t="str">
        <f t="shared" ca="1" si="61"/>
        <v>no</v>
      </c>
      <c r="BG50" s="36"/>
      <c r="BH50" s="127" t="str">
        <f t="shared" ca="1" si="62"/>
        <v>ok</v>
      </c>
      <c r="BI50" s="129" t="str">
        <f t="shared" ca="1" si="63"/>
        <v>ok</v>
      </c>
      <c r="BJ50" s="69">
        <f t="shared" ca="1" si="64"/>
        <v>0</v>
      </c>
      <c r="BK50" s="41">
        <f t="shared" ca="1" si="65"/>
        <v>9</v>
      </c>
      <c r="BL50" s="71">
        <f t="shared" ca="1" si="39"/>
        <v>-9</v>
      </c>
      <c r="BM50" s="68"/>
      <c r="BN50" s="140">
        <f t="shared" ca="1" si="66"/>
        <v>10</v>
      </c>
      <c r="BO50" s="129" t="str">
        <f t="shared" ca="1" si="67"/>
        <v>ok</v>
      </c>
      <c r="BP50" s="69">
        <f t="shared" ca="1" si="40"/>
        <v>0</v>
      </c>
      <c r="BQ50" s="41">
        <f t="shared" ca="1" si="41"/>
        <v>7</v>
      </c>
      <c r="BR50" s="72">
        <f t="shared" ca="1" si="42"/>
        <v>-7</v>
      </c>
      <c r="BS50" s="68"/>
      <c r="BT50" s="112">
        <v>7</v>
      </c>
      <c r="BU50" s="112">
        <v>7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/>
      <c r="CP50" s="40"/>
      <c r="CR50" s="37"/>
      <c r="CS50" s="36"/>
      <c r="CT50" s="37"/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0">C24</f>
        <v>9</v>
      </c>
      <c r="D51" s="11">
        <f t="shared" ca="1" si="70"/>
        <v>0</v>
      </c>
      <c r="E51" s="11">
        <f t="shared" ca="1" si="70"/>
        <v>0</v>
      </c>
      <c r="F51" s="8"/>
      <c r="G51" s="9"/>
      <c r="H51" s="10"/>
      <c r="I51" s="11">
        <f t="shared" ca="1" si="70"/>
        <v>8</v>
      </c>
      <c r="J51" s="11">
        <f t="shared" ca="1" si="70"/>
        <v>0</v>
      </c>
      <c r="K51" s="11">
        <f t="shared" ca="1" si="70"/>
        <v>0</v>
      </c>
      <c r="L51" s="8"/>
      <c r="M51" s="9"/>
      <c r="N51" s="10"/>
      <c r="O51" s="11">
        <f t="shared" ca="1" si="70"/>
        <v>7</v>
      </c>
      <c r="P51" s="11">
        <f t="shared" ca="1" si="70"/>
        <v>0</v>
      </c>
      <c r="Q51" s="11">
        <f t="shared" ca="1" si="70"/>
        <v>0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3"/>
        <v>okok</v>
      </c>
      <c r="AA51" s="59" t="str">
        <f t="shared" ca="1" si="44"/>
        <v>okok</v>
      </c>
      <c r="AB51" s="59" t="str">
        <f t="shared" ca="1" si="45"/>
        <v>okok</v>
      </c>
      <c r="AC51" s="43"/>
      <c r="AD51" s="35"/>
      <c r="AE51" s="61" t="s">
        <v>65</v>
      </c>
      <c r="AF51" s="62"/>
      <c r="AG51" s="127" t="str">
        <f t="shared" ca="1" si="32"/>
        <v>ok</v>
      </c>
      <c r="AH51" s="131">
        <f t="shared" ca="1" si="46"/>
        <v>3</v>
      </c>
      <c r="AI51" s="129" t="str">
        <f t="shared" ca="1" si="47"/>
        <v>ok</v>
      </c>
      <c r="AJ51" s="124" t="str">
        <f t="shared" ca="1" si="48"/>
        <v>ok</v>
      </c>
      <c r="AK51" s="124" t="str">
        <f t="shared" ca="1" si="33"/>
        <v>no</v>
      </c>
      <c r="AL51" s="124" t="str">
        <f t="shared" ca="1" si="49"/>
        <v>ok</v>
      </c>
      <c r="AM51" s="69">
        <f t="shared" ca="1" si="34"/>
        <v>4</v>
      </c>
      <c r="AN51" s="41">
        <f t="shared" ca="1" si="35"/>
        <v>3</v>
      </c>
      <c r="AO51" s="70">
        <f t="shared" ca="1" si="36"/>
        <v>1</v>
      </c>
      <c r="AP51" s="36"/>
      <c r="AQ51" s="127" t="str">
        <f t="shared" ca="1" si="50"/>
        <v>ok</v>
      </c>
      <c r="AR51" s="129" t="str">
        <f t="shared" ca="1" si="51"/>
        <v>ok</v>
      </c>
      <c r="AS51" s="124" t="str">
        <f t="shared" ca="1" si="52"/>
        <v>ok</v>
      </c>
      <c r="AT51" s="137">
        <f t="shared" ca="1" si="53"/>
        <v>9</v>
      </c>
      <c r="AU51" s="134" t="str">
        <f t="shared" ca="1" si="54"/>
        <v/>
      </c>
      <c r="AV51" s="124" t="str">
        <f t="shared" ca="1" si="55"/>
        <v>ok</v>
      </c>
      <c r="AW51" s="120" t="str">
        <f t="shared" ca="1" si="56"/>
        <v/>
      </c>
      <c r="AX51" s="117"/>
      <c r="AY51" s="120">
        <f t="shared" ca="1" si="57"/>
        <v>9</v>
      </c>
      <c r="AZ51" s="124" t="str">
        <f t="shared" ca="1" si="58"/>
        <v>ok</v>
      </c>
      <c r="BA51" s="123" t="str">
        <f t="shared" ca="1" si="59"/>
        <v>ok</v>
      </c>
      <c r="BB51" s="36"/>
      <c r="BC51" s="140">
        <f t="shared" ca="1" si="60"/>
        <v>10</v>
      </c>
      <c r="BD51" s="129" t="str">
        <f t="shared" ca="1" si="37"/>
        <v>ok</v>
      </c>
      <c r="BE51" s="124" t="str">
        <f t="shared" ca="1" si="38"/>
        <v>ok</v>
      </c>
      <c r="BF51" s="123" t="str">
        <f t="shared" ca="1" si="61"/>
        <v>no</v>
      </c>
      <c r="BG51" s="36"/>
      <c r="BH51" s="127" t="str">
        <f t="shared" ca="1" si="62"/>
        <v>ok</v>
      </c>
      <c r="BI51" s="129" t="str">
        <f t="shared" ca="1" si="63"/>
        <v>ok</v>
      </c>
      <c r="BJ51" s="69">
        <f t="shared" ca="1" si="64"/>
        <v>0</v>
      </c>
      <c r="BK51" s="41">
        <f t="shared" ca="1" si="65"/>
        <v>6</v>
      </c>
      <c r="BL51" s="71">
        <f t="shared" ca="1" si="39"/>
        <v>-6</v>
      </c>
      <c r="BM51" s="68"/>
      <c r="BN51" s="140">
        <f t="shared" ca="1" si="66"/>
        <v>10</v>
      </c>
      <c r="BO51" s="129" t="str">
        <f t="shared" ca="1" si="67"/>
        <v>ok</v>
      </c>
      <c r="BP51" s="69">
        <f t="shared" ca="1" si="40"/>
        <v>0</v>
      </c>
      <c r="BQ51" s="41">
        <f t="shared" ca="1" si="41"/>
        <v>6</v>
      </c>
      <c r="BR51" s="72">
        <f t="shared" ca="1" si="42"/>
        <v>-6</v>
      </c>
      <c r="BS51" s="68"/>
      <c r="BT51" s="112">
        <v>8</v>
      </c>
      <c r="BU51" s="112">
        <v>8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/>
      <c r="CP51" s="40"/>
      <c r="CR51" s="37"/>
      <c r="CS51" s="36"/>
      <c r="CT51" s="37"/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1">B25</f>
        <v>－</v>
      </c>
      <c r="C52" s="13">
        <f t="shared" ca="1" si="71"/>
        <v>8</v>
      </c>
      <c r="D52" s="13">
        <f t="shared" ca="1" si="71"/>
        <v>2</v>
      </c>
      <c r="E52" s="13">
        <f t="shared" ca="1" si="71"/>
        <v>0</v>
      </c>
      <c r="F52" s="8"/>
      <c r="G52" s="9"/>
      <c r="H52" s="12" t="str">
        <f t="shared" si="71"/>
        <v>－</v>
      </c>
      <c r="I52" s="13">
        <f t="shared" ca="1" si="71"/>
        <v>4</v>
      </c>
      <c r="J52" s="13">
        <f t="shared" ca="1" si="71"/>
        <v>3</v>
      </c>
      <c r="K52" s="13">
        <f t="shared" ca="1" si="71"/>
        <v>6</v>
      </c>
      <c r="L52" s="8"/>
      <c r="M52" s="9"/>
      <c r="N52" s="12" t="str">
        <f t="shared" si="71"/>
        <v>－</v>
      </c>
      <c r="O52" s="13">
        <f t="shared" ca="1" si="71"/>
        <v>6</v>
      </c>
      <c r="P52" s="13">
        <f t="shared" ca="1" si="71"/>
        <v>1</v>
      </c>
      <c r="Q52" s="13">
        <f t="shared" ca="1" si="71"/>
        <v>0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3"/>
        <v>okok</v>
      </c>
      <c r="AA52" s="59" t="str">
        <f t="shared" ca="1" si="44"/>
        <v>nono</v>
      </c>
      <c r="AB52" s="59" t="str">
        <f t="shared" ca="1" si="45"/>
        <v>nono</v>
      </c>
      <c r="AC52" s="43"/>
      <c r="AD52" s="35"/>
      <c r="AE52" s="61" t="s">
        <v>66</v>
      </c>
      <c r="AF52" s="62"/>
      <c r="AG52" s="127" t="str">
        <f t="shared" ca="1" si="32"/>
        <v>ok</v>
      </c>
      <c r="AH52" s="131">
        <f t="shared" ca="1" si="46"/>
        <v>8</v>
      </c>
      <c r="AI52" s="129" t="str">
        <f t="shared" ca="1" si="47"/>
        <v>ok</v>
      </c>
      <c r="AJ52" s="124" t="str">
        <f t="shared" ca="1" si="48"/>
        <v>no</v>
      </c>
      <c r="AK52" s="124" t="str">
        <f t="shared" ca="1" si="33"/>
        <v>no</v>
      </c>
      <c r="AL52" s="124" t="str">
        <f t="shared" ca="1" si="49"/>
        <v>ok</v>
      </c>
      <c r="AM52" s="69">
        <f t="shared" ca="1" si="34"/>
        <v>9</v>
      </c>
      <c r="AN52" s="41">
        <f t="shared" ca="1" si="35"/>
        <v>8</v>
      </c>
      <c r="AO52" s="70">
        <f t="shared" ca="1" si="36"/>
        <v>1</v>
      </c>
      <c r="AP52" s="36"/>
      <c r="AQ52" s="127" t="str">
        <f t="shared" ca="1" si="50"/>
        <v>no</v>
      </c>
      <c r="AR52" s="129" t="str">
        <f t="shared" ca="1" si="51"/>
        <v>no</v>
      </c>
      <c r="AS52" s="124" t="str">
        <f t="shared" ca="1" si="52"/>
        <v>ok</v>
      </c>
      <c r="AT52" s="137" t="str">
        <f t="shared" ca="1" si="53"/>
        <v/>
      </c>
      <c r="AU52" s="134" t="str">
        <f t="shared" ca="1" si="54"/>
        <v/>
      </c>
      <c r="AV52" s="124" t="str">
        <f t="shared" ca="1" si="55"/>
        <v>ok</v>
      </c>
      <c r="AW52" s="120" t="str">
        <f t="shared" ca="1" si="56"/>
        <v/>
      </c>
      <c r="AX52" s="117"/>
      <c r="AY52" s="120" t="str">
        <f t="shared" ca="1" si="57"/>
        <v/>
      </c>
      <c r="AZ52" s="124" t="str">
        <f t="shared" ca="1" si="58"/>
        <v>no</v>
      </c>
      <c r="BA52" s="123" t="str">
        <f t="shared" ca="1" si="59"/>
        <v>ok</v>
      </c>
      <c r="BB52" s="36"/>
      <c r="BC52" s="140">
        <f t="shared" ca="1" si="60"/>
        <v>10</v>
      </c>
      <c r="BD52" s="129" t="str">
        <f t="shared" ca="1" si="37"/>
        <v>ok</v>
      </c>
      <c r="BE52" s="124" t="str">
        <f t="shared" ca="1" si="38"/>
        <v>ok</v>
      </c>
      <c r="BF52" s="123" t="str">
        <f t="shared" ca="1" si="61"/>
        <v>no</v>
      </c>
      <c r="BG52" s="36"/>
      <c r="BH52" s="127" t="str">
        <f t="shared" ca="1" si="62"/>
        <v>no</v>
      </c>
      <c r="BI52" s="129" t="str">
        <f t="shared" ca="1" si="63"/>
        <v>ok</v>
      </c>
      <c r="BJ52" s="69">
        <f t="shared" ca="1" si="64"/>
        <v>0</v>
      </c>
      <c r="BK52" s="41">
        <f t="shared" ca="1" si="65"/>
        <v>2</v>
      </c>
      <c r="BL52" s="71">
        <f t="shared" ca="1" si="39"/>
        <v>-2</v>
      </c>
      <c r="BM52" s="68"/>
      <c r="BN52" s="140" t="str">
        <f t="shared" ca="1" si="66"/>
        <v/>
      </c>
      <c r="BO52" s="129" t="str">
        <f t="shared" ca="1" si="67"/>
        <v>no</v>
      </c>
      <c r="BP52" s="69">
        <f t="shared" ca="1" si="40"/>
        <v>0</v>
      </c>
      <c r="BQ52" s="41">
        <f t="shared" ca="1" si="41"/>
        <v>0</v>
      </c>
      <c r="BR52" s="72">
        <f t="shared" ca="1" si="42"/>
        <v>0</v>
      </c>
      <c r="BS52" s="68"/>
      <c r="BT52" s="112">
        <v>9</v>
      </c>
      <c r="BU52" s="112">
        <v>9</v>
      </c>
      <c r="BV52" s="68" t="s">
        <v>245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/>
      <c r="CP52" s="40"/>
      <c r="CR52" s="37"/>
      <c r="CS52" s="36"/>
      <c r="CT52" s="37"/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0</v>
      </c>
      <c r="D53" s="30">
        <f ca="1">MOD(ROUNDDOWN(AM38/10,0),10)</f>
        <v>8</v>
      </c>
      <c r="E53" s="30">
        <f ca="1">MOD(AM38,10)</f>
        <v>0</v>
      </c>
      <c r="F53" s="8"/>
      <c r="G53" s="9"/>
      <c r="H53" s="29"/>
      <c r="I53" s="30">
        <f ca="1">MOD(ROUNDDOWN(AM39/100,0),10)</f>
        <v>3</v>
      </c>
      <c r="J53" s="30">
        <f ca="1">MOD(ROUNDDOWN(AM39/10,0),10)</f>
        <v>6</v>
      </c>
      <c r="K53" s="30">
        <f ca="1">MOD(AM39,10)</f>
        <v>4</v>
      </c>
      <c r="L53" s="8"/>
      <c r="M53" s="9"/>
      <c r="N53" s="29"/>
      <c r="O53" s="30">
        <f ca="1">MOD(ROUNDDOWN(AM40/100,0),10)</f>
        <v>0</v>
      </c>
      <c r="P53" s="30">
        <f ca="1">MOD(ROUNDDOWN(AM40/10,0),10)</f>
        <v>9</v>
      </c>
      <c r="Q53" s="30">
        <f ca="1">MOD(AM40,10)</f>
        <v>0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3"/>
        <v>okok</v>
      </c>
      <c r="AA53" s="59" t="str">
        <f t="shared" ca="1" si="44"/>
        <v>okok</v>
      </c>
      <c r="AB53" s="59" t="str">
        <f t="shared" ca="1" si="45"/>
        <v>okok</v>
      </c>
      <c r="AC53" s="43"/>
      <c r="AD53" s="35"/>
      <c r="AE53" s="61" t="s">
        <v>67</v>
      </c>
      <c r="AF53" s="62"/>
      <c r="AG53" s="127" t="str">
        <f t="shared" ca="1" si="32"/>
        <v>ok</v>
      </c>
      <c r="AH53" s="131">
        <f t="shared" ca="1" si="46"/>
        <v>7</v>
      </c>
      <c r="AI53" s="129" t="str">
        <f t="shared" ca="1" si="47"/>
        <v>ok</v>
      </c>
      <c r="AJ53" s="124" t="str">
        <f t="shared" ca="1" si="48"/>
        <v>ok</v>
      </c>
      <c r="AK53" s="124" t="str">
        <f t="shared" ca="1" si="33"/>
        <v>no</v>
      </c>
      <c r="AL53" s="124" t="str">
        <f t="shared" ca="1" si="49"/>
        <v>ok</v>
      </c>
      <c r="AM53" s="69">
        <f t="shared" ca="1" si="34"/>
        <v>8</v>
      </c>
      <c r="AN53" s="41">
        <f t="shared" ca="1" si="35"/>
        <v>4</v>
      </c>
      <c r="AO53" s="70">
        <f t="shared" ca="1" si="36"/>
        <v>4</v>
      </c>
      <c r="AP53" s="36"/>
      <c r="AQ53" s="127" t="str">
        <f t="shared" ca="1" si="50"/>
        <v>ok</v>
      </c>
      <c r="AR53" s="129" t="str">
        <f t="shared" ca="1" si="51"/>
        <v>ok</v>
      </c>
      <c r="AS53" s="124" t="str">
        <f t="shared" ca="1" si="52"/>
        <v>ok</v>
      </c>
      <c r="AT53" s="137">
        <f t="shared" ca="1" si="53"/>
        <v>9</v>
      </c>
      <c r="AU53" s="134" t="str">
        <f t="shared" ca="1" si="54"/>
        <v/>
      </c>
      <c r="AV53" s="124" t="str">
        <f t="shared" ca="1" si="55"/>
        <v>ok</v>
      </c>
      <c r="AW53" s="120" t="str">
        <f t="shared" ca="1" si="56"/>
        <v/>
      </c>
      <c r="AX53" s="117"/>
      <c r="AY53" s="120">
        <f t="shared" ca="1" si="57"/>
        <v>9</v>
      </c>
      <c r="AZ53" s="124" t="str">
        <f t="shared" ca="1" si="58"/>
        <v>ok</v>
      </c>
      <c r="BA53" s="123" t="str">
        <f t="shared" ca="1" si="59"/>
        <v>ok</v>
      </c>
      <c r="BB53" s="36"/>
      <c r="BC53" s="140">
        <f t="shared" ca="1" si="60"/>
        <v>10</v>
      </c>
      <c r="BD53" s="129" t="str">
        <f t="shared" ca="1" si="37"/>
        <v>ok</v>
      </c>
      <c r="BE53" s="124" t="str">
        <f t="shared" ca="1" si="38"/>
        <v>ok</v>
      </c>
      <c r="BF53" s="123" t="str">
        <f t="shared" ca="1" si="61"/>
        <v>no</v>
      </c>
      <c r="BG53" s="36"/>
      <c r="BH53" s="127" t="str">
        <f t="shared" ca="1" si="62"/>
        <v>ok</v>
      </c>
      <c r="BI53" s="129" t="str">
        <f t="shared" ca="1" si="63"/>
        <v>ok</v>
      </c>
      <c r="BJ53" s="69">
        <f t="shared" ca="1" si="64"/>
        <v>0</v>
      </c>
      <c r="BK53" s="41">
        <f t="shared" ca="1" si="65"/>
        <v>3</v>
      </c>
      <c r="BL53" s="71">
        <f t="shared" ca="1" si="39"/>
        <v>-3</v>
      </c>
      <c r="BM53" s="68"/>
      <c r="BN53" s="140">
        <f t="shared" ca="1" si="66"/>
        <v>10</v>
      </c>
      <c r="BO53" s="129" t="str">
        <f t="shared" ca="1" si="67"/>
        <v>ok</v>
      </c>
      <c r="BP53" s="69">
        <f t="shared" ca="1" si="40"/>
        <v>0</v>
      </c>
      <c r="BQ53" s="41">
        <f t="shared" ca="1" si="41"/>
        <v>6</v>
      </c>
      <c r="BR53" s="72">
        <f t="shared" ca="1" si="42"/>
        <v>-6</v>
      </c>
      <c r="BS53" s="68"/>
      <c r="BT53" s="114">
        <v>10</v>
      </c>
      <c r="BU53" s="114">
        <v>10</v>
      </c>
      <c r="BV53" s="68" t="s">
        <v>245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/>
      <c r="CP53" s="40"/>
      <c r="CR53" s="37"/>
      <c r="CS53" s="36"/>
      <c r="CT53" s="37"/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175</v>
      </c>
      <c r="V54" s="2"/>
      <c r="W54" s="2"/>
      <c r="X54" s="37"/>
      <c r="Y54" s="37" t="s">
        <v>68</v>
      </c>
      <c r="Z54" s="59" t="str">
        <f t="shared" ca="1" si="43"/>
        <v>okok</v>
      </c>
      <c r="AA54" s="59" t="str">
        <f t="shared" ca="1" si="44"/>
        <v>nono</v>
      </c>
      <c r="AB54" s="59" t="str">
        <f t="shared" ca="1" si="45"/>
        <v>nono</v>
      </c>
      <c r="AC54" s="75"/>
      <c r="AD54" s="60"/>
      <c r="AE54" s="61" t="s">
        <v>68</v>
      </c>
      <c r="AF54" s="62"/>
      <c r="AG54" s="128" t="str">
        <f t="shared" ca="1" si="32"/>
        <v>ok</v>
      </c>
      <c r="AH54" s="132">
        <f t="shared" ca="1" si="46"/>
        <v>6</v>
      </c>
      <c r="AI54" s="129" t="str">
        <f t="shared" ca="1" si="47"/>
        <v>ok</v>
      </c>
      <c r="AJ54" s="124" t="str">
        <f t="shared" ca="1" si="48"/>
        <v>no</v>
      </c>
      <c r="AK54" s="124" t="str">
        <f t="shared" ca="1" si="33"/>
        <v>no</v>
      </c>
      <c r="AL54" s="124" t="str">
        <f t="shared" ca="1" si="49"/>
        <v>ok</v>
      </c>
      <c r="AM54" s="76">
        <f t="shared" ca="1" si="34"/>
        <v>7</v>
      </c>
      <c r="AN54" s="77">
        <f t="shared" ca="1" si="35"/>
        <v>6</v>
      </c>
      <c r="AO54" s="78">
        <f t="shared" ca="1" si="36"/>
        <v>1</v>
      </c>
      <c r="AP54" s="36"/>
      <c r="AQ54" s="128" t="str">
        <f t="shared" ca="1" si="50"/>
        <v>no</v>
      </c>
      <c r="AR54" s="129" t="str">
        <f ca="1">IF(AY54=9,"ok","no")</f>
        <v>no</v>
      </c>
      <c r="AS54" s="124" t="str">
        <f t="shared" ca="1" si="52"/>
        <v>ok</v>
      </c>
      <c r="AT54" s="138" t="str">
        <f t="shared" ca="1" si="53"/>
        <v/>
      </c>
      <c r="AU54" s="135" t="str">
        <f t="shared" ca="1" si="54"/>
        <v/>
      </c>
      <c r="AV54" s="124" t="str">
        <f t="shared" ca="1" si="55"/>
        <v>ok</v>
      </c>
      <c r="AW54" s="121" t="str">
        <f t="shared" ca="1" si="56"/>
        <v/>
      </c>
      <c r="AX54" s="117"/>
      <c r="AY54" s="121" t="str">
        <f t="shared" ca="1" si="57"/>
        <v/>
      </c>
      <c r="AZ54" s="124" t="str">
        <f t="shared" ca="1" si="58"/>
        <v>no</v>
      </c>
      <c r="BA54" s="123" t="str">
        <f t="shared" ca="1" si="59"/>
        <v>ok</v>
      </c>
      <c r="BB54" s="36"/>
      <c r="BC54" s="141">
        <f t="shared" ca="1" si="60"/>
        <v>10</v>
      </c>
      <c r="BD54" s="129" t="str">
        <f t="shared" ca="1" si="37"/>
        <v>ok</v>
      </c>
      <c r="BE54" s="124" t="str">
        <f t="shared" ca="1" si="38"/>
        <v>ok</v>
      </c>
      <c r="BF54" s="123" t="str">
        <f t="shared" ca="1" si="61"/>
        <v>no</v>
      </c>
      <c r="BG54" s="36"/>
      <c r="BH54" s="128" t="str">
        <f t="shared" ca="1" si="62"/>
        <v>no</v>
      </c>
      <c r="BI54" s="129" t="str">
        <f t="shared" ca="1" si="63"/>
        <v>ok</v>
      </c>
      <c r="BJ54" s="76">
        <f t="shared" ca="1" si="64"/>
        <v>0</v>
      </c>
      <c r="BK54" s="77">
        <f t="shared" ca="1" si="65"/>
        <v>1</v>
      </c>
      <c r="BL54" s="79">
        <f t="shared" ca="1" si="39"/>
        <v>-1</v>
      </c>
      <c r="BM54" s="68"/>
      <c r="BN54" s="141" t="str">
        <f t="shared" ca="1" si="66"/>
        <v/>
      </c>
      <c r="BO54" s="129" t="str">
        <f t="shared" ca="1" si="67"/>
        <v>no</v>
      </c>
      <c r="BP54" s="76">
        <f t="shared" ca="1" si="40"/>
        <v>0</v>
      </c>
      <c r="BQ54" s="77">
        <f t="shared" ca="1" si="41"/>
        <v>0</v>
      </c>
      <c r="BR54" s="80">
        <f t="shared" ca="1" si="42"/>
        <v>0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/>
      <c r="CP54" s="40"/>
      <c r="CR54" s="37"/>
      <c r="CS54" s="36"/>
      <c r="CT54" s="37"/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/>
      <c r="CP55" s="40"/>
      <c r="CR55" s="37"/>
      <c r="CS55" s="36"/>
      <c r="CT55" s="37"/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5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49</v>
      </c>
      <c r="AS56" s="122" t="s">
        <v>71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41</v>
      </c>
      <c r="BE56" s="86" t="s">
        <v>45</v>
      </c>
      <c r="BF56" s="86" t="s">
        <v>246</v>
      </c>
      <c r="BG56" s="36"/>
      <c r="BH56" s="142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42" t="s">
        <v>43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39"/>
      <c r="CP56" s="40"/>
      <c r="CR56" s="37"/>
      <c r="CS56" s="36"/>
      <c r="CT56" s="37"/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/>
      <c r="CP57" s="40"/>
      <c r="CR57" s="37"/>
      <c r="CS57" s="36"/>
      <c r="CT57" s="37"/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/>
      <c r="CP58" s="40"/>
      <c r="CR58" s="37"/>
      <c r="CS58" s="36"/>
      <c r="CT58" s="37"/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/>
      <c r="CP59" s="40"/>
      <c r="CR59" s="37"/>
      <c r="CS59" s="36"/>
      <c r="CT59" s="37"/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/>
      <c r="CP60" s="40"/>
      <c r="CR60" s="37"/>
      <c r="CS60" s="36"/>
      <c r="CT60" s="37"/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/>
      <c r="CP61" s="40"/>
      <c r="CR61" s="37"/>
      <c r="CS61" s="36"/>
      <c r="CT61" s="37"/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/>
      <c r="CP62" s="40"/>
      <c r="CR62" s="37"/>
      <c r="CS62" s="36"/>
      <c r="CT62" s="37"/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/>
      <c r="CP63" s="40"/>
      <c r="CR63" s="37"/>
      <c r="CS63" s="36"/>
      <c r="CT63" s="37"/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/>
      <c r="CP64" s="40"/>
      <c r="CR64" s="37"/>
      <c r="CS64" s="36"/>
      <c r="CT64" s="37"/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6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L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L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L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L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L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L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L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L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L100" s="37"/>
      <c r="CO100" s="39"/>
      <c r="CP100" s="40"/>
      <c r="CR100" s="37"/>
      <c r="CS100" s="36"/>
      <c r="CT100" s="37"/>
    </row>
  </sheetData>
  <sheetProtection algorithmName="SHA-512" hashValue="QfaDspEw14buuLAwdhjz1X//VD0X+aojw0AvC1KV3O3kaUeG82t82r5rkk2raxx3x9uigfOF1VtrqjitPuedDA==" saltValue="JoOb+CNTqCrfRiWjpXvVTQ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5"/>
  <conditionalFormatting sqref="E36">
    <cfRule type="expression" dxfId="535" priority="129">
      <formula>AND(D36=0,E36=0)</formula>
    </cfRule>
  </conditionalFormatting>
  <conditionalFormatting sqref="D36">
    <cfRule type="cellIs" dxfId="534" priority="128" operator="equal">
      <formula>0</formula>
    </cfRule>
  </conditionalFormatting>
  <conditionalFormatting sqref="D14">
    <cfRule type="cellIs" dxfId="533" priority="126" operator="equal">
      <formula>0</formula>
    </cfRule>
  </conditionalFormatting>
  <conditionalFormatting sqref="P8">
    <cfRule type="cellIs" dxfId="532" priority="124" operator="equal">
      <formula>0</formula>
    </cfRule>
  </conditionalFormatting>
  <conditionalFormatting sqref="P14">
    <cfRule type="cellIs" dxfId="531" priority="122" operator="equal">
      <formula>0</formula>
    </cfRule>
  </conditionalFormatting>
  <conditionalFormatting sqref="J20">
    <cfRule type="cellIs" dxfId="530" priority="120" operator="equal">
      <formula>0</formula>
    </cfRule>
  </conditionalFormatting>
  <conditionalFormatting sqref="D26">
    <cfRule type="cellIs" dxfId="529" priority="118" operator="equal">
      <formula>0</formula>
    </cfRule>
  </conditionalFormatting>
  <conditionalFormatting sqref="P26">
    <cfRule type="cellIs" dxfId="528" priority="116" operator="equal">
      <formula>0</formula>
    </cfRule>
  </conditionalFormatting>
  <conditionalFormatting sqref="J36">
    <cfRule type="cellIs" dxfId="527" priority="114" operator="equal">
      <formula>0</formula>
    </cfRule>
  </conditionalFormatting>
  <conditionalFormatting sqref="P36">
    <cfRule type="cellIs" dxfId="526" priority="112" operator="equal">
      <formula>0</formula>
    </cfRule>
  </conditionalFormatting>
  <conditionalFormatting sqref="P42">
    <cfRule type="cellIs" dxfId="525" priority="110" operator="equal">
      <formula>0</formula>
    </cfRule>
  </conditionalFormatting>
  <conditionalFormatting sqref="J42">
    <cfRule type="cellIs" dxfId="524" priority="108" operator="equal">
      <formula>0</formula>
    </cfRule>
  </conditionalFormatting>
  <conditionalFormatting sqref="D42">
    <cfRule type="cellIs" dxfId="523" priority="106" operator="equal">
      <formula>0</formula>
    </cfRule>
  </conditionalFormatting>
  <conditionalFormatting sqref="D48">
    <cfRule type="cellIs" dxfId="522" priority="104" operator="equal">
      <formula>0</formula>
    </cfRule>
  </conditionalFormatting>
  <conditionalFormatting sqref="J48">
    <cfRule type="cellIs" dxfId="521" priority="102" operator="equal">
      <formula>0</formula>
    </cfRule>
  </conditionalFormatting>
  <conditionalFormatting sqref="P48">
    <cfRule type="cellIs" dxfId="520" priority="100" operator="equal">
      <formula>0</formula>
    </cfRule>
  </conditionalFormatting>
  <conditionalFormatting sqref="P54">
    <cfRule type="cellIs" dxfId="519" priority="98" operator="equal">
      <formula>0</formula>
    </cfRule>
  </conditionalFormatting>
  <conditionalFormatting sqref="J54">
    <cfRule type="cellIs" dxfId="518" priority="96" operator="equal">
      <formula>0</formula>
    </cfRule>
  </conditionalFormatting>
  <conditionalFormatting sqref="C7">
    <cfRule type="cellIs" dxfId="517" priority="130" operator="equal">
      <formula>0</formula>
    </cfRule>
  </conditionalFormatting>
  <conditionalFormatting sqref="P20">
    <cfRule type="cellIs" dxfId="516" priority="119" operator="equal">
      <formula>0</formula>
    </cfRule>
  </conditionalFormatting>
  <conditionalFormatting sqref="J8">
    <cfRule type="cellIs" dxfId="515" priority="125" operator="equal">
      <formula>0</formula>
    </cfRule>
  </conditionalFormatting>
  <conditionalFormatting sqref="J14">
    <cfRule type="cellIs" dxfId="514" priority="123" operator="equal">
      <formula>0</formula>
    </cfRule>
  </conditionalFormatting>
  <conditionalFormatting sqref="D8">
    <cfRule type="cellIs" dxfId="513" priority="127" operator="equal">
      <formula>0</formula>
    </cfRule>
  </conditionalFormatting>
  <conditionalFormatting sqref="D20">
    <cfRule type="cellIs" dxfId="512" priority="121" operator="equal">
      <formula>0</formula>
    </cfRule>
  </conditionalFormatting>
  <conditionalFormatting sqref="J26">
    <cfRule type="cellIs" dxfId="511" priority="117" operator="equal">
      <formula>0</formula>
    </cfRule>
  </conditionalFormatting>
  <conditionalFormatting sqref="K36">
    <cfRule type="expression" dxfId="510" priority="115">
      <formula>AND(J36=0,K36=0)</formula>
    </cfRule>
  </conditionalFormatting>
  <conditionalFormatting sqref="Q36">
    <cfRule type="expression" dxfId="509" priority="113">
      <formula>AND(P36=0,Q36=0)</formula>
    </cfRule>
  </conditionalFormatting>
  <conditionalFormatting sqref="Q42">
    <cfRule type="expression" dxfId="508" priority="111">
      <formula>AND(P42=0,Q42=0)</formula>
    </cfRule>
  </conditionalFormatting>
  <conditionalFormatting sqref="K42">
    <cfRule type="expression" dxfId="507" priority="109">
      <formula>AND(J42=0,K42=0)</formula>
    </cfRule>
  </conditionalFormatting>
  <conditionalFormatting sqref="E42">
    <cfRule type="expression" dxfId="506" priority="107">
      <formula>AND(D42=0,E42=0)</formula>
    </cfRule>
  </conditionalFormatting>
  <conditionalFormatting sqref="E48">
    <cfRule type="expression" dxfId="505" priority="105">
      <formula>AND(D48=0,E48=0)</formula>
    </cfRule>
  </conditionalFormatting>
  <conditionalFormatting sqref="K48">
    <cfRule type="expression" dxfId="504" priority="103">
      <formula>AND(J48=0,K48=0)</formula>
    </cfRule>
  </conditionalFormatting>
  <conditionalFormatting sqref="Q48">
    <cfRule type="expression" dxfId="503" priority="101">
      <formula>AND(P48=0,Q48=0)</formula>
    </cfRule>
  </conditionalFormatting>
  <conditionalFormatting sqref="Q54">
    <cfRule type="expression" dxfId="502" priority="99">
      <formula>AND(P54=0,Q54=0)</formula>
    </cfRule>
  </conditionalFormatting>
  <conditionalFormatting sqref="K54">
    <cfRule type="expression" dxfId="501" priority="97">
      <formula>AND(J54=0,K54=0)</formula>
    </cfRule>
  </conditionalFormatting>
  <conditionalFormatting sqref="E54">
    <cfRule type="expression" dxfId="500" priority="95">
      <formula>AND(D54=0,E54=0)</formula>
    </cfRule>
  </conditionalFormatting>
  <conditionalFormatting sqref="D54">
    <cfRule type="cellIs" dxfId="499" priority="94" operator="equal">
      <formula>0</formula>
    </cfRule>
  </conditionalFormatting>
  <conditionalFormatting sqref="AC44:AC54">
    <cfRule type="containsText" dxfId="498" priority="93" operator="containsText" text="okok">
      <formula>NOT(ISERROR(SEARCH("okok",AC44)))</formula>
    </cfRule>
  </conditionalFormatting>
  <conditionalFormatting sqref="AM2:AM13">
    <cfRule type="cellIs" dxfId="497" priority="92" operator="lessThan">
      <formula>1</formula>
    </cfRule>
  </conditionalFormatting>
  <conditionalFormatting sqref="BC2:BC13">
    <cfRule type="cellIs" dxfId="496" priority="91" operator="lessThan">
      <formula>1</formula>
    </cfRule>
  </conditionalFormatting>
  <conditionalFormatting sqref="Z2:Z13">
    <cfRule type="expression" dxfId="495" priority="90">
      <formula>$Z2&lt;&gt;$AP2</formula>
    </cfRule>
  </conditionalFormatting>
  <conditionalFormatting sqref="AD2:AD13">
    <cfRule type="expression" dxfId="494" priority="89">
      <formula>$AD2&lt;&gt;$AT2</formula>
    </cfRule>
  </conditionalFormatting>
  <conditionalFormatting sqref="D7">
    <cfRule type="expression" dxfId="493" priority="88">
      <formula>AND(C7=0,D7=0)</formula>
    </cfRule>
  </conditionalFormatting>
  <conditionalFormatting sqref="I25">
    <cfRule type="cellIs" dxfId="492" priority="69" operator="equal">
      <formula>0</formula>
    </cfRule>
  </conditionalFormatting>
  <conditionalFormatting sqref="J25">
    <cfRule type="expression" dxfId="491" priority="68">
      <formula>AND(I25=0,J25=0)</formula>
    </cfRule>
  </conditionalFormatting>
  <conditionalFormatting sqref="C34">
    <cfRule type="cellIs" dxfId="490" priority="65" operator="equal">
      <formula>0</formula>
    </cfRule>
  </conditionalFormatting>
  <conditionalFormatting sqref="D34">
    <cfRule type="expression" dxfId="489" priority="64">
      <formula>AND(C34=0,D34=0)</formula>
    </cfRule>
  </conditionalFormatting>
  <conditionalFormatting sqref="O40">
    <cfRule type="cellIs" dxfId="488" priority="55" operator="equal">
      <formula>0</formula>
    </cfRule>
  </conditionalFormatting>
  <conditionalFormatting sqref="P40">
    <cfRule type="expression" dxfId="487" priority="54">
      <formula>AND(O40=0,P40=0)</formula>
    </cfRule>
  </conditionalFormatting>
  <conditionalFormatting sqref="C40">
    <cfRule type="cellIs" dxfId="486" priority="59" operator="equal">
      <formula>0</formula>
    </cfRule>
  </conditionalFormatting>
  <conditionalFormatting sqref="D40">
    <cfRule type="expression" dxfId="485" priority="58">
      <formula>AND(C40=0,D40=0)</formula>
    </cfRule>
  </conditionalFormatting>
  <conditionalFormatting sqref="C46">
    <cfRule type="cellIs" dxfId="484" priority="53" operator="equal">
      <formula>0</formula>
    </cfRule>
  </conditionalFormatting>
  <conditionalFormatting sqref="D46">
    <cfRule type="expression" dxfId="483" priority="52">
      <formula>AND(C46=0,D46=0)</formula>
    </cfRule>
  </conditionalFormatting>
  <conditionalFormatting sqref="I40">
    <cfRule type="cellIs" dxfId="482" priority="57" operator="equal">
      <formula>0</formula>
    </cfRule>
  </conditionalFormatting>
  <conditionalFormatting sqref="J40">
    <cfRule type="expression" dxfId="481" priority="56">
      <formula>AND(I40=0,J40=0)</formula>
    </cfRule>
  </conditionalFormatting>
  <conditionalFormatting sqref="I46">
    <cfRule type="cellIs" dxfId="480" priority="51" operator="equal">
      <formula>0</formula>
    </cfRule>
  </conditionalFormatting>
  <conditionalFormatting sqref="J46">
    <cfRule type="expression" dxfId="479" priority="50">
      <formula>AND(I46=0,J46=0)</formula>
    </cfRule>
  </conditionalFormatting>
  <conditionalFormatting sqref="I7">
    <cfRule type="cellIs" dxfId="478" priority="87" operator="equal">
      <formula>0</formula>
    </cfRule>
  </conditionalFormatting>
  <conditionalFormatting sqref="J7">
    <cfRule type="expression" dxfId="477" priority="86">
      <formula>AND(I7=0,J7=0)</formula>
    </cfRule>
  </conditionalFormatting>
  <conditionalFormatting sqref="O7">
    <cfRule type="cellIs" dxfId="476" priority="85" operator="equal">
      <formula>0</formula>
    </cfRule>
  </conditionalFormatting>
  <conditionalFormatting sqref="P7">
    <cfRule type="expression" dxfId="475" priority="84">
      <formula>AND(O7=0,P7=0)</formula>
    </cfRule>
  </conditionalFormatting>
  <conditionalFormatting sqref="I34">
    <cfRule type="cellIs" dxfId="474" priority="63" operator="equal">
      <formula>0</formula>
    </cfRule>
  </conditionalFormatting>
  <conditionalFormatting sqref="J34">
    <cfRule type="expression" dxfId="473" priority="62">
      <formula>AND(I34=0,J34=0)</formula>
    </cfRule>
  </conditionalFormatting>
  <conditionalFormatting sqref="O34">
    <cfRule type="cellIs" dxfId="472" priority="61" operator="equal">
      <formula>0</formula>
    </cfRule>
  </conditionalFormatting>
  <conditionalFormatting sqref="P34">
    <cfRule type="expression" dxfId="471" priority="60">
      <formula>AND(O34=0,P34=0)</formula>
    </cfRule>
  </conditionalFormatting>
  <conditionalFormatting sqref="O25">
    <cfRule type="cellIs" dxfId="470" priority="67" operator="equal">
      <formula>0</formula>
    </cfRule>
  </conditionalFormatting>
  <conditionalFormatting sqref="P25">
    <cfRule type="expression" dxfId="469" priority="66">
      <formula>AND(O25=0,P25=0)</formula>
    </cfRule>
  </conditionalFormatting>
  <conditionalFormatting sqref="I19">
    <cfRule type="cellIs" dxfId="468" priority="75" operator="equal">
      <formula>0</formula>
    </cfRule>
  </conditionalFormatting>
  <conditionalFormatting sqref="J19">
    <cfRule type="expression" dxfId="467" priority="74">
      <formula>AND(I19=0,J19=0)</formula>
    </cfRule>
  </conditionalFormatting>
  <conditionalFormatting sqref="O19">
    <cfRule type="cellIs" dxfId="466" priority="73" operator="equal">
      <formula>0</formula>
    </cfRule>
  </conditionalFormatting>
  <conditionalFormatting sqref="P19">
    <cfRule type="expression" dxfId="465" priority="72">
      <formula>AND(O19=0,P19=0)</formula>
    </cfRule>
  </conditionalFormatting>
  <conditionalFormatting sqref="C25">
    <cfRule type="cellIs" dxfId="464" priority="71" operator="equal">
      <formula>0</formula>
    </cfRule>
  </conditionalFormatting>
  <conditionalFormatting sqref="D25">
    <cfRule type="expression" dxfId="463" priority="70">
      <formula>AND(C25=0,D25=0)</formula>
    </cfRule>
  </conditionalFormatting>
  <conditionalFormatting sqref="C13">
    <cfRule type="cellIs" dxfId="462" priority="83" operator="equal">
      <formula>0</formula>
    </cfRule>
  </conditionalFormatting>
  <conditionalFormatting sqref="D13">
    <cfRule type="expression" dxfId="461" priority="82">
      <formula>AND(C13=0,D13=0)</formula>
    </cfRule>
  </conditionalFormatting>
  <conditionalFormatting sqref="I13">
    <cfRule type="cellIs" dxfId="460" priority="81" operator="equal">
      <formula>0</formula>
    </cfRule>
  </conditionalFormatting>
  <conditionalFormatting sqref="J13">
    <cfRule type="expression" dxfId="459" priority="80">
      <formula>AND(I13=0,J13=0)</formula>
    </cfRule>
  </conditionalFormatting>
  <conditionalFormatting sqref="O13">
    <cfRule type="cellIs" dxfId="458" priority="79" operator="equal">
      <formula>0</formula>
    </cfRule>
  </conditionalFormatting>
  <conditionalFormatting sqref="P13">
    <cfRule type="expression" dxfId="457" priority="78">
      <formula>AND(O13=0,P13=0)</formula>
    </cfRule>
  </conditionalFormatting>
  <conditionalFormatting sqref="C19">
    <cfRule type="cellIs" dxfId="456" priority="77" operator="equal">
      <formula>0</formula>
    </cfRule>
  </conditionalFormatting>
  <conditionalFormatting sqref="D19">
    <cfRule type="expression" dxfId="455" priority="76">
      <formula>AND(C19=0,D19=0)</formula>
    </cfRule>
  </conditionalFormatting>
  <conditionalFormatting sqref="O46">
    <cfRule type="cellIs" dxfId="454" priority="49" operator="equal">
      <formula>0</formula>
    </cfRule>
  </conditionalFormatting>
  <conditionalFormatting sqref="P46">
    <cfRule type="expression" dxfId="453" priority="48">
      <formula>AND(O46=0,P46=0)</formula>
    </cfRule>
  </conditionalFormatting>
  <conditionalFormatting sqref="C52">
    <cfRule type="cellIs" dxfId="452" priority="47" operator="equal">
      <formula>0</formula>
    </cfRule>
  </conditionalFormatting>
  <conditionalFormatting sqref="D52">
    <cfRule type="expression" dxfId="451" priority="46">
      <formula>AND(C52=0,D52=0)</formula>
    </cfRule>
  </conditionalFormatting>
  <conditionalFormatting sqref="I52">
    <cfRule type="cellIs" dxfId="450" priority="45" operator="equal">
      <formula>0</formula>
    </cfRule>
  </conditionalFormatting>
  <conditionalFormatting sqref="J52">
    <cfRule type="expression" dxfId="449" priority="44">
      <formula>AND(I52=0,J52=0)</formula>
    </cfRule>
  </conditionalFormatting>
  <conditionalFormatting sqref="O52">
    <cfRule type="cellIs" dxfId="448" priority="43" operator="equal">
      <formula>0</formula>
    </cfRule>
  </conditionalFormatting>
  <conditionalFormatting sqref="P52">
    <cfRule type="expression" dxfId="447" priority="42">
      <formula>AND(O52=0,P52=0)</formula>
    </cfRule>
  </conditionalFormatting>
  <conditionalFormatting sqref="BO43:BO54">
    <cfRule type="containsText" dxfId="446" priority="41" operator="containsText" text="ok">
      <formula>NOT(ISERROR(SEARCH("ok",BO43)))</formula>
    </cfRule>
  </conditionalFormatting>
  <conditionalFormatting sqref="BP44:BP55">
    <cfRule type="containsText" dxfId="445" priority="40" operator="containsText" text="ok">
      <formula>NOT(ISERROR(SEARCH("ok",BP44)))</formula>
    </cfRule>
  </conditionalFormatting>
  <conditionalFormatting sqref="AS34">
    <cfRule type="expression" dxfId="444" priority="38">
      <formula>AND(AR34=0,AS34=0)</formula>
    </cfRule>
  </conditionalFormatting>
  <conditionalFormatting sqref="AR34">
    <cfRule type="cellIs" dxfId="443" priority="39" operator="equal">
      <formula>0</formula>
    </cfRule>
  </conditionalFormatting>
  <conditionalFormatting sqref="C35">
    <cfRule type="cellIs" dxfId="442" priority="37" operator="equal">
      <formula>0</formula>
    </cfRule>
  </conditionalFormatting>
  <conditionalFormatting sqref="D35">
    <cfRule type="expression" dxfId="441" priority="36">
      <formula>AND(C35=0,D35=0)</formula>
    </cfRule>
  </conditionalFormatting>
  <conditionalFormatting sqref="I35">
    <cfRule type="cellIs" dxfId="440" priority="35" operator="equal">
      <formula>0</formula>
    </cfRule>
  </conditionalFormatting>
  <conditionalFormatting sqref="J35">
    <cfRule type="expression" dxfId="439" priority="34">
      <formula>AND(I35=0,J35=0)</formula>
    </cfRule>
  </conditionalFormatting>
  <conditionalFormatting sqref="O35">
    <cfRule type="cellIs" dxfId="438" priority="33" operator="equal">
      <formula>0</formula>
    </cfRule>
  </conditionalFormatting>
  <conditionalFormatting sqref="P35">
    <cfRule type="expression" dxfId="437" priority="32">
      <formula>AND(O35=0,P35=0)</formula>
    </cfRule>
  </conditionalFormatting>
  <conditionalFormatting sqref="C41">
    <cfRule type="cellIs" dxfId="436" priority="31" operator="equal">
      <formula>0</formula>
    </cfRule>
  </conditionalFormatting>
  <conditionalFormatting sqref="D41">
    <cfRule type="expression" dxfId="435" priority="30">
      <formula>AND(C41=0,D41=0)</formula>
    </cfRule>
  </conditionalFormatting>
  <conditionalFormatting sqref="I41">
    <cfRule type="cellIs" dxfId="434" priority="29" operator="equal">
      <formula>0</formula>
    </cfRule>
  </conditionalFormatting>
  <conditionalFormatting sqref="J41">
    <cfRule type="expression" dxfId="433" priority="28">
      <formula>AND(I41=0,J41=0)</formula>
    </cfRule>
  </conditionalFormatting>
  <conditionalFormatting sqref="O41">
    <cfRule type="cellIs" dxfId="432" priority="27" operator="equal">
      <formula>0</formula>
    </cfRule>
  </conditionalFormatting>
  <conditionalFormatting sqref="P41">
    <cfRule type="expression" dxfId="431" priority="26">
      <formula>AND(O41=0,P41=0)</formula>
    </cfRule>
  </conditionalFormatting>
  <conditionalFormatting sqref="C47">
    <cfRule type="cellIs" dxfId="430" priority="25" operator="equal">
      <formula>0</formula>
    </cfRule>
  </conditionalFormatting>
  <conditionalFormatting sqref="D47">
    <cfRule type="expression" dxfId="429" priority="24">
      <formula>AND(C47=0,D47=0)</formula>
    </cfRule>
  </conditionalFormatting>
  <conditionalFormatting sqref="I47">
    <cfRule type="cellIs" dxfId="428" priority="23" operator="equal">
      <formula>0</formula>
    </cfRule>
  </conditionalFormatting>
  <conditionalFormatting sqref="J47">
    <cfRule type="expression" dxfId="427" priority="22">
      <formula>AND(I47=0,J47=0)</formula>
    </cfRule>
  </conditionalFormatting>
  <conditionalFormatting sqref="O47">
    <cfRule type="cellIs" dxfId="426" priority="21" operator="equal">
      <formula>0</formula>
    </cfRule>
  </conditionalFormatting>
  <conditionalFormatting sqref="P47">
    <cfRule type="expression" dxfId="425" priority="20">
      <formula>AND(O47=0,P47=0)</formula>
    </cfRule>
  </conditionalFormatting>
  <conditionalFormatting sqref="C53">
    <cfRule type="cellIs" dxfId="424" priority="19" operator="equal">
      <formula>0</formula>
    </cfRule>
  </conditionalFormatting>
  <conditionalFormatting sqref="D53">
    <cfRule type="expression" dxfId="423" priority="18">
      <formula>AND(C53=0,D53=0)</formula>
    </cfRule>
  </conditionalFormatting>
  <conditionalFormatting sqref="I53">
    <cfRule type="cellIs" dxfId="422" priority="17" operator="equal">
      <formula>0</formula>
    </cfRule>
  </conditionalFormatting>
  <conditionalFormatting sqref="J53">
    <cfRule type="expression" dxfId="421" priority="16">
      <formula>AND(I53=0,J53=0)</formula>
    </cfRule>
  </conditionalFormatting>
  <conditionalFormatting sqref="O53">
    <cfRule type="cellIs" dxfId="420" priority="15" operator="equal">
      <formula>0</formula>
    </cfRule>
  </conditionalFormatting>
  <conditionalFormatting sqref="P53">
    <cfRule type="expression" dxfId="419" priority="14">
      <formula>AND(O53=0,P53=0)</formula>
    </cfRule>
  </conditionalFormatting>
  <conditionalFormatting sqref="AR35">
    <cfRule type="cellIs" dxfId="418" priority="13" operator="equal">
      <formula>0</formula>
    </cfRule>
  </conditionalFormatting>
  <conditionalFormatting sqref="AS35">
    <cfRule type="expression" dxfId="417" priority="12">
      <formula>AND(AR35=0,AS35=0)</formula>
    </cfRule>
  </conditionalFormatting>
  <conditionalFormatting sqref="BI43:BI54">
    <cfRule type="containsText" dxfId="416" priority="11" operator="containsText" text="ok">
      <formula>NOT(ISERROR(SEARCH("ok",BI43)))</formula>
    </cfRule>
  </conditionalFormatting>
  <conditionalFormatting sqref="AI43:AL54">
    <cfRule type="containsText" dxfId="415" priority="10" operator="containsText" text="ok">
      <formula>NOT(ISERROR(SEARCH("ok",AI43)))</formula>
    </cfRule>
  </conditionalFormatting>
  <conditionalFormatting sqref="AG43:AG54">
    <cfRule type="containsText" dxfId="414" priority="9" operator="containsText" text="ok">
      <formula>NOT(ISERROR(SEARCH("ok",AG43)))</formula>
    </cfRule>
  </conditionalFormatting>
  <conditionalFormatting sqref="BB44:BB54">
    <cfRule type="containsText" dxfId="413" priority="8" operator="containsText" text="ok">
      <formula>NOT(ISERROR(SEARCH("ok",BB44)))</formula>
    </cfRule>
  </conditionalFormatting>
  <conditionalFormatting sqref="AZ43:AZ54">
    <cfRule type="containsText" dxfId="412" priority="7" operator="containsText" text="ok">
      <formula>NOT(ISERROR(SEARCH("ok",AZ43)))</formula>
    </cfRule>
  </conditionalFormatting>
  <conditionalFormatting sqref="BA43:BA54">
    <cfRule type="containsText" dxfId="411" priority="6" operator="containsText" text="ok">
      <formula>NOT(ISERROR(SEARCH("ok",BA43)))</formula>
    </cfRule>
  </conditionalFormatting>
  <conditionalFormatting sqref="BD43:BF54">
    <cfRule type="containsText" dxfId="410" priority="5" operator="containsText" text="ok">
      <formula>NOT(ISERROR(SEARCH("ok",BD43)))</formula>
    </cfRule>
  </conditionalFormatting>
  <conditionalFormatting sqref="AV43:AV54">
    <cfRule type="containsText" dxfId="409" priority="4" operator="containsText" text="ok">
      <formula>NOT(ISERROR(SEARCH("ok",AV43)))</formula>
    </cfRule>
  </conditionalFormatting>
  <conditionalFormatting sqref="AQ43:AS54">
    <cfRule type="containsText" dxfId="408" priority="3" operator="containsText" text="ok">
      <formula>NOT(ISERROR(SEARCH("ok",AQ43)))</formula>
    </cfRule>
  </conditionalFormatting>
  <conditionalFormatting sqref="BH43:BH54">
    <cfRule type="containsText" dxfId="407" priority="2" operator="containsText" text="ok">
      <formula>NOT(ISERROR(SEARCH("ok",BH43)))</formula>
    </cfRule>
  </conditionalFormatting>
  <conditionalFormatting sqref="AF2:AF13">
    <cfRule type="expression" dxfId="406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00"/>
  <sheetViews>
    <sheetView showGridLines="0" topLeftCell="A16" zoomScale="55" zoomScaleNormal="55" workbookViewId="0">
      <selection activeCell="T1" sqref="T1:U1"/>
    </sheetView>
  </sheetViews>
  <sheetFormatPr defaultRowHeight="26.25" x14ac:dyDescent="0.15"/>
  <cols>
    <col min="1" max="1" width="2.625" style="1" customWidth="1"/>
    <col min="2" max="6" width="6.625" style="1" customWidth="1"/>
    <col min="7" max="8" width="2.625" style="1" customWidth="1"/>
    <col min="9" max="13" width="6.625" style="1" customWidth="1"/>
    <col min="14" max="15" width="2.625" style="1" customWidth="1"/>
    <col min="16" max="20" width="6.625" style="1" customWidth="1"/>
    <col min="21" max="21" width="2.625" style="1" customWidth="1"/>
    <col min="22" max="22" width="3.625" customWidth="1"/>
    <col min="23" max="23" width="7.125" customWidth="1"/>
    <col min="24" max="24" width="4.5" customWidth="1"/>
    <col min="25" max="27" width="4.5" hidden="1" customWidth="1"/>
    <col min="28" max="28" width="10.5" style="283" hidden="1" customWidth="1"/>
    <col min="29" max="31" width="4.5" hidden="1" customWidth="1"/>
    <col min="32" max="32" width="6.25" hidden="1" customWidth="1"/>
    <col min="33" max="37" width="4.5" hidden="1" customWidth="1"/>
    <col min="38" max="38" width="9.875" hidden="1" customWidth="1"/>
    <col min="39" max="39" width="4.5" hidden="1" customWidth="1"/>
    <col min="40" max="40" width="10.125" hidden="1" customWidth="1"/>
    <col min="41" max="41" width="4.5" hidden="1" customWidth="1"/>
    <col min="42" max="42" width="9" hidden="1" customWidth="1"/>
    <col min="43" max="43" width="6" hidden="1" customWidth="1"/>
    <col min="44" max="44" width="9" hidden="1" customWidth="1"/>
    <col min="45" max="45" width="6" hidden="1" customWidth="1"/>
    <col min="46" max="46" width="5.375" hidden="1" customWidth="1"/>
    <col min="47" max="49" width="4.5" hidden="1" customWidth="1"/>
    <col min="50" max="54" width="7.125" hidden="1" customWidth="1"/>
    <col min="55" max="57" width="4.75" hidden="1" customWidth="1"/>
    <col min="58" max="58" width="9.875" hidden="1" customWidth="1"/>
    <col min="59" max="59" width="7.125" hidden="1" customWidth="1"/>
    <col min="60" max="60" width="9.875" hidden="1" customWidth="1"/>
    <col min="61" max="61" width="7.125" hidden="1" customWidth="1"/>
    <col min="62" max="62" width="9.875" hidden="1" customWidth="1"/>
    <col min="63" max="63" width="4.75" hidden="1" customWidth="1"/>
    <col min="64" max="64" width="7.875" hidden="1" customWidth="1"/>
    <col min="65" max="124" width="4.75" hidden="1" customWidth="1"/>
    <col min="125" max="125" width="4.75" style="36" hidden="1" customWidth="1"/>
    <col min="126" max="126" width="12.875" style="1" hidden="1" customWidth="1"/>
    <col min="127" max="127" width="4.875" style="1" hidden="1" customWidth="1"/>
    <col min="128" max="128" width="2.625" style="1" hidden="1" customWidth="1"/>
    <col min="129" max="129" width="8.125" style="1" hidden="1" customWidth="1"/>
    <col min="130" max="130" width="6" style="36" hidden="1" customWidth="1"/>
    <col min="131" max="131" width="4.25" style="36" hidden="1" customWidth="1"/>
    <col min="132" max="132" width="2.875" style="1" hidden="1" customWidth="1"/>
    <col min="133" max="133" width="4.75" style="1" hidden="1" customWidth="1"/>
    <col min="134" max="134" width="12.875" style="1" hidden="1" customWidth="1"/>
    <col min="135" max="135" width="4.875" style="1" hidden="1" customWidth="1"/>
    <col min="136" max="136" width="2.625" style="1" hidden="1" customWidth="1"/>
    <col min="137" max="137" width="7.375" style="36" hidden="1" customWidth="1"/>
    <col min="138" max="139" width="4.25" style="36" hidden="1" customWidth="1"/>
    <col min="140" max="140" width="2.875" style="1" hidden="1" customWidth="1"/>
    <col min="141" max="141" width="4.75" style="1" hidden="1" customWidth="1"/>
    <col min="142" max="142" width="12.875" style="1" hidden="1" customWidth="1"/>
    <col min="143" max="143" width="4.75" style="1" hidden="1" customWidth="1"/>
    <col min="144" max="144" width="2.625" style="1" hidden="1" customWidth="1"/>
    <col min="145" max="145" width="7.75" style="36" hidden="1" customWidth="1"/>
    <col min="146" max="147" width="4.25" style="1" hidden="1" customWidth="1"/>
    <col min="148" max="148" width="9" hidden="1" customWidth="1"/>
    <col min="149" max="149" width="4.75" style="1" hidden="1" customWidth="1"/>
    <col min="150" max="150" width="12.875" style="1" hidden="1" customWidth="1"/>
    <col min="151" max="151" width="4.75" style="1" hidden="1" customWidth="1"/>
    <col min="152" max="152" width="2.625" style="1" hidden="1" customWidth="1"/>
    <col min="153" max="153" width="7.75" style="36" hidden="1" customWidth="1"/>
    <col min="154" max="155" width="4.25" style="1" hidden="1" customWidth="1"/>
  </cols>
  <sheetData>
    <row r="1" spans="1:155" s="1" customFormat="1" ht="50.1" customHeight="1" thickBot="1" x14ac:dyDescent="0.3">
      <c r="A1" s="163" t="s">
        <v>247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4">
        <v>1</v>
      </c>
      <c r="U1" s="164"/>
      <c r="V1" s="156"/>
      <c r="W1" s="156"/>
      <c r="X1" s="156"/>
      <c r="Y1" s="156"/>
      <c r="Z1" s="156"/>
      <c r="AA1" s="35"/>
      <c r="AB1" s="184"/>
      <c r="AC1" s="185" t="s">
        <v>25</v>
      </c>
      <c r="AD1" s="186"/>
      <c r="AE1" s="186"/>
      <c r="AF1" s="186"/>
      <c r="AG1" s="186"/>
      <c r="AH1" s="185" t="s">
        <v>26</v>
      </c>
      <c r="AI1" s="186"/>
      <c r="AJ1" s="186"/>
      <c r="AK1" s="186"/>
      <c r="AL1" s="186"/>
      <c r="AM1" s="185"/>
      <c r="AN1" s="187"/>
      <c r="AO1" s="187"/>
      <c r="AP1" s="187"/>
      <c r="AQ1" s="187"/>
      <c r="AR1" s="187"/>
      <c r="AS1" s="187"/>
      <c r="AT1" s="186"/>
      <c r="AU1" s="185" t="s">
        <v>15</v>
      </c>
      <c r="AV1" s="186"/>
      <c r="AW1" s="186"/>
      <c r="AX1" s="186"/>
      <c r="AY1" s="186"/>
      <c r="AZ1" s="185" t="s">
        <v>16</v>
      </c>
      <c r="BA1" s="186"/>
      <c r="BB1" s="186"/>
      <c r="BC1" s="186"/>
      <c r="BD1" s="188"/>
      <c r="BE1" s="187"/>
      <c r="BF1" s="189"/>
      <c r="BG1" s="189"/>
      <c r="BH1" s="189"/>
      <c r="BI1" s="189"/>
      <c r="BJ1" s="189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 t="s">
        <v>248</v>
      </c>
      <c r="DV1" s="190">
        <f t="shared" ref="DV1:DV12" ca="1" si="0">RAND()</f>
        <v>0.99268234427368907</v>
      </c>
      <c r="DW1" s="191">
        <f ca="1">RANK(DV1,$DV$1:$DV$54,)</f>
        <v>1</v>
      </c>
      <c r="DX1" s="24"/>
      <c r="DY1" s="105">
        <v>1</v>
      </c>
      <c r="DZ1" s="43">
        <v>1</v>
      </c>
      <c r="EA1" s="107">
        <v>0</v>
      </c>
      <c r="EC1" s="38" t="s">
        <v>22</v>
      </c>
      <c r="ED1" s="190">
        <f t="shared" ref="ED1:ED20" ca="1" si="1">RAND()</f>
        <v>0.97530319148186284</v>
      </c>
      <c r="EE1" s="191">
        <f t="shared" ref="EE1:EE20" ca="1" si="2">RANK(ED1,$ED$1:$ED$100,)</f>
        <v>2</v>
      </c>
      <c r="EF1" s="24"/>
      <c r="EG1" s="105">
        <v>1</v>
      </c>
      <c r="EH1" s="105">
        <v>0</v>
      </c>
      <c r="EI1" s="106">
        <v>0</v>
      </c>
      <c r="EK1" s="38" t="s">
        <v>23</v>
      </c>
      <c r="EL1" s="190">
        <f t="shared" ref="EL1:EL20" ca="1" si="3">RAND()</f>
        <v>0.33940524420722507</v>
      </c>
      <c r="EM1" s="191">
        <f t="shared" ref="EM1:EM20" ca="1" si="4">RANK(EL1,$EL$1:$EL$100,)</f>
        <v>16</v>
      </c>
      <c r="EN1" s="24"/>
      <c r="EO1" s="105">
        <v>1</v>
      </c>
      <c r="EP1" s="105">
        <v>0</v>
      </c>
      <c r="EQ1" s="106">
        <v>0</v>
      </c>
      <c r="ES1" s="38" t="s">
        <v>24</v>
      </c>
      <c r="ET1" s="190">
        <f t="shared" ref="ET1:ET20" ca="1" si="5">RAND()</f>
        <v>0.80149222556637167</v>
      </c>
      <c r="EU1" s="191">
        <f t="shared" ref="EU1:EU20" ca="1" si="6">RANK(ET1,$ET$1:$ET$100,)</f>
        <v>1</v>
      </c>
      <c r="EV1" s="24"/>
      <c r="EW1" s="105">
        <v>1</v>
      </c>
      <c r="EX1" s="105">
        <v>0</v>
      </c>
      <c r="EY1" s="106">
        <v>0</v>
      </c>
    </row>
    <row r="2" spans="1:155" s="1" customFormat="1" ht="54.95" customHeight="1" thickBot="1" x14ac:dyDescent="0.3">
      <c r="A2" s="2"/>
      <c r="B2" s="160" t="s">
        <v>0</v>
      </c>
      <c r="C2" s="161"/>
      <c r="D2" s="161"/>
      <c r="E2" s="161"/>
      <c r="F2" s="162"/>
      <c r="G2" s="160" t="s">
        <v>1</v>
      </c>
      <c r="H2" s="161"/>
      <c r="I2" s="161"/>
      <c r="J2" s="192"/>
      <c r="K2" s="161"/>
      <c r="L2" s="161"/>
      <c r="M2" s="161"/>
      <c r="N2" s="161"/>
      <c r="O2" s="161"/>
      <c r="P2" s="161"/>
      <c r="Q2" s="161"/>
      <c r="R2" s="161"/>
      <c r="S2" s="161"/>
      <c r="T2" s="162"/>
      <c r="U2" s="2"/>
      <c r="AA2" s="37"/>
      <c r="AB2" s="193" t="s">
        <v>17</v>
      </c>
      <c r="AC2" s="194">
        <f t="shared" ref="AC2:AC13" ca="1" si="7">IF(AND(BJ2&lt;0,AU2&lt;9),AU2+1,AU2)</f>
        <v>1</v>
      </c>
      <c r="AD2" s="194">
        <f t="shared" ref="AD2:AF13" ca="1" si="8">AV2</f>
        <v>0</v>
      </c>
      <c r="AE2" s="194">
        <f t="shared" ca="1" si="8"/>
        <v>0</v>
      </c>
      <c r="AF2" s="194">
        <f t="shared" ca="1" si="8"/>
        <v>0</v>
      </c>
      <c r="AG2" s="188"/>
      <c r="AH2" s="194">
        <f t="shared" ref="AH2:AH13" ca="1" si="9">IF(AND(BJ2&lt;0,AU2=9),AZ2-1,AZ2)</f>
        <v>0</v>
      </c>
      <c r="AI2" s="194">
        <f t="shared" ref="AI2:AI13" ca="1" si="10">BA2</f>
        <v>1</v>
      </c>
      <c r="AJ2" s="194">
        <f t="shared" ref="AJ2:AK13" ca="1" si="11">IF(BH2=0,RANDBETWEEN(1,9),BB2)</f>
        <v>5</v>
      </c>
      <c r="AK2" s="194">
        <f t="shared" ca="1" si="11"/>
        <v>0</v>
      </c>
      <c r="AL2" s="188"/>
      <c r="AM2" s="195" t="s">
        <v>17</v>
      </c>
      <c r="AN2" s="194">
        <f t="shared" ref="AN2:AN13" ca="1" si="12">AC2*1000+AD2*100+AE2*10+AF2</f>
        <v>1000</v>
      </c>
      <c r="AO2" s="196" t="s">
        <v>20</v>
      </c>
      <c r="AP2" s="194">
        <f t="shared" ref="AP2:AP13" ca="1" si="13">AH2*1000+AI2*100+AJ2*10+AK2</f>
        <v>150</v>
      </c>
      <c r="AQ2" s="196" t="s">
        <v>105</v>
      </c>
      <c r="AR2" s="194">
        <f t="shared" ref="AR2:AR13" ca="1" si="14">AN2-AP2</f>
        <v>850</v>
      </c>
      <c r="AS2" s="188"/>
      <c r="AT2" s="195" t="s">
        <v>17</v>
      </c>
      <c r="AU2" s="197">
        <f ca="1">VLOOKUP($DW1,$DY$1:$EA$54,2,FALSE)</f>
        <v>1</v>
      </c>
      <c r="AV2" s="197">
        <f ca="1">VLOOKUP($EE1,$EG$1:$EI$100,2,FALSE)</f>
        <v>0</v>
      </c>
      <c r="AW2" s="197">
        <f ca="1">VLOOKUP($EM1,$EO$1:$EQ$100,2,FALSE)</f>
        <v>0</v>
      </c>
      <c r="AX2" s="197">
        <f ca="1">VLOOKUP($EU1,$EW$1:$EY$100,2,FALSE)</f>
        <v>0</v>
      </c>
      <c r="AY2" s="188"/>
      <c r="AZ2" s="197">
        <f ca="1">VLOOKUP($DW1,$DY$1:$EA$54,3,FALSE)</f>
        <v>0</v>
      </c>
      <c r="BA2" s="197">
        <f ca="1">VLOOKUP($EE1,$EG$1:$EI$100,3,FALSE)</f>
        <v>1</v>
      </c>
      <c r="BB2" s="197">
        <f ca="1">VLOOKUP($EM1,$EO$1:$EQ$100,3,FALSE)</f>
        <v>5</v>
      </c>
      <c r="BC2" s="197">
        <f ca="1">VLOOKUP($EU1,$EW$1:$EY$100,3,FALSE)</f>
        <v>0</v>
      </c>
      <c r="BD2" s="188"/>
      <c r="BE2" s="195" t="s">
        <v>17</v>
      </c>
      <c r="BF2" s="194">
        <f t="shared" ref="BF2:BF13" ca="1" si="15">AU2*1000+AV2*100+AW2*10+AX2</f>
        <v>1000</v>
      </c>
      <c r="BG2" s="196" t="s">
        <v>20</v>
      </c>
      <c r="BH2" s="194">
        <f t="shared" ref="BH2:BH13" ca="1" si="16">AZ2*1000+BA2*100+BB2*10+BC2</f>
        <v>150</v>
      </c>
      <c r="BI2" s="196" t="s">
        <v>249</v>
      </c>
      <c r="BJ2" s="194">
        <f t="shared" ref="BJ2:BJ13" ca="1" si="17">BF2-BH2</f>
        <v>850</v>
      </c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198">
        <f t="shared" ca="1" si="0"/>
        <v>0.97724012100158364</v>
      </c>
      <c r="DW2" s="199">
        <f t="shared" ref="DW2:DW12" ca="1" si="18">RANK(DV2,$DV$1:$DV$54,)</f>
        <v>2</v>
      </c>
      <c r="DX2" s="44"/>
      <c r="DY2" s="43">
        <v>2</v>
      </c>
      <c r="DZ2" s="43">
        <v>1</v>
      </c>
      <c r="EA2" s="107">
        <v>0</v>
      </c>
      <c r="ED2" s="198">
        <f t="shared" ca="1" si="1"/>
        <v>0.99975626457174516</v>
      </c>
      <c r="EE2" s="199">
        <f t="shared" ca="1" si="2"/>
        <v>1</v>
      </c>
      <c r="EF2" s="44"/>
      <c r="EG2" s="43">
        <v>2</v>
      </c>
      <c r="EH2" s="43">
        <v>0</v>
      </c>
      <c r="EI2" s="107">
        <v>1</v>
      </c>
      <c r="EL2" s="198">
        <f t="shared" ca="1" si="3"/>
        <v>0.34978119899203386</v>
      </c>
      <c r="EM2" s="199">
        <f t="shared" ca="1" si="4"/>
        <v>15</v>
      </c>
      <c r="EN2" s="44"/>
      <c r="EO2" s="43">
        <v>2</v>
      </c>
      <c r="EP2" s="43">
        <v>0</v>
      </c>
      <c r="EQ2" s="107">
        <v>1</v>
      </c>
      <c r="ET2" s="198">
        <f t="shared" ca="1" si="5"/>
        <v>0.42396345223093646</v>
      </c>
      <c r="EU2" s="199">
        <f t="shared" ca="1" si="6"/>
        <v>9</v>
      </c>
      <c r="EV2" s="44"/>
      <c r="EW2" s="43">
        <v>2</v>
      </c>
      <c r="EX2" s="43">
        <v>0</v>
      </c>
      <c r="EY2" s="107">
        <v>1</v>
      </c>
    </row>
    <row r="3" spans="1:155" s="1" customFormat="1" ht="20.100000000000001" customHeight="1" x14ac:dyDescent="0.25">
      <c r="A3" s="15"/>
      <c r="B3" s="15"/>
      <c r="C3" s="19"/>
      <c r="D3" s="19"/>
      <c r="E3" s="19"/>
      <c r="F3" s="19"/>
      <c r="G3" s="19"/>
      <c r="H3" s="19"/>
      <c r="I3" s="19"/>
      <c r="J3" s="19"/>
      <c r="K3" s="19"/>
      <c r="L3" s="15"/>
      <c r="M3" s="15"/>
      <c r="N3" s="15"/>
      <c r="O3" s="15"/>
      <c r="P3" s="15"/>
      <c r="Q3" s="15"/>
      <c r="R3" s="15"/>
      <c r="S3" s="15"/>
      <c r="T3" s="15"/>
      <c r="U3" s="15"/>
      <c r="AA3" s="37"/>
      <c r="AB3" s="193" t="s">
        <v>3</v>
      </c>
      <c r="AC3" s="194">
        <f t="shared" ca="1" si="7"/>
        <v>1</v>
      </c>
      <c r="AD3" s="194">
        <f t="shared" ca="1" si="8"/>
        <v>0</v>
      </c>
      <c r="AE3" s="194">
        <f t="shared" ca="1" si="8"/>
        <v>0</v>
      </c>
      <c r="AF3" s="194">
        <f t="shared" ca="1" si="8"/>
        <v>0</v>
      </c>
      <c r="AG3" s="188"/>
      <c r="AH3" s="194">
        <f t="shared" ca="1" si="9"/>
        <v>0</v>
      </c>
      <c r="AI3" s="194">
        <f t="shared" ca="1" si="10"/>
        <v>0</v>
      </c>
      <c r="AJ3" s="194">
        <f t="shared" ca="1" si="11"/>
        <v>4</v>
      </c>
      <c r="AK3" s="194">
        <f t="shared" ca="1" si="11"/>
        <v>8</v>
      </c>
      <c r="AL3" s="188"/>
      <c r="AM3" s="195" t="s">
        <v>3</v>
      </c>
      <c r="AN3" s="194">
        <f t="shared" ca="1" si="12"/>
        <v>1000</v>
      </c>
      <c r="AO3" s="196" t="s">
        <v>20</v>
      </c>
      <c r="AP3" s="194">
        <f t="shared" ca="1" si="13"/>
        <v>48</v>
      </c>
      <c r="AQ3" s="196" t="s">
        <v>249</v>
      </c>
      <c r="AR3" s="194">
        <f t="shared" ca="1" si="14"/>
        <v>952</v>
      </c>
      <c r="AS3" s="188"/>
      <c r="AT3" s="195" t="s">
        <v>108</v>
      </c>
      <c r="AU3" s="197">
        <f t="shared" ref="AU3:AU13" ca="1" si="19">VLOOKUP($DW2,$DY$1:$EA$54,2,FALSE)</f>
        <v>1</v>
      </c>
      <c r="AV3" s="197">
        <f t="shared" ref="AV3:AV13" ca="1" si="20">VLOOKUP($EE2,$EG$1:$EI$100,2,FALSE)</f>
        <v>0</v>
      </c>
      <c r="AW3" s="197">
        <f t="shared" ref="AW3:AW13" ca="1" si="21">VLOOKUP($EM2,$EO$1:$EQ$100,2,FALSE)</f>
        <v>0</v>
      </c>
      <c r="AX3" s="197">
        <f t="shared" ref="AX3:AX13" ca="1" si="22">VLOOKUP($EU2,$EW$1:$EY$100,2,FALSE)</f>
        <v>0</v>
      </c>
      <c r="AY3" s="188"/>
      <c r="AZ3" s="197">
        <f t="shared" ref="AZ3:AZ13" ca="1" si="23">VLOOKUP($DW2,$DY$1:$EA$54,3,FALSE)</f>
        <v>0</v>
      </c>
      <c r="BA3" s="197">
        <f t="shared" ref="BA3:BA13" ca="1" si="24">VLOOKUP($EE2,$EG$1:$EI$100,3,FALSE)</f>
        <v>0</v>
      </c>
      <c r="BB3" s="197">
        <f t="shared" ref="BB3:BB13" ca="1" si="25">VLOOKUP($EM2,$EO$1:$EQ$100,3,FALSE)</f>
        <v>4</v>
      </c>
      <c r="BC3" s="197">
        <f t="shared" ref="BC3:BC13" ca="1" si="26">VLOOKUP($EU2,$EW$1:$EY$100,3,FALSE)</f>
        <v>8</v>
      </c>
      <c r="BD3" s="188"/>
      <c r="BE3" s="195" t="s">
        <v>3</v>
      </c>
      <c r="BF3" s="194">
        <f t="shared" ca="1" si="15"/>
        <v>1000</v>
      </c>
      <c r="BG3" s="196" t="s">
        <v>239</v>
      </c>
      <c r="BH3" s="194">
        <f t="shared" ca="1" si="16"/>
        <v>48</v>
      </c>
      <c r="BI3" s="196" t="s">
        <v>117</v>
      </c>
      <c r="BJ3" s="194">
        <f t="shared" ca="1" si="17"/>
        <v>952</v>
      </c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198">
        <f t="shared" ca="1" si="0"/>
        <v>0.68109475393289554</v>
      </c>
      <c r="DW3" s="199">
        <f t="shared" ca="1" si="18"/>
        <v>4</v>
      </c>
      <c r="DX3" s="44"/>
      <c r="DY3" s="43">
        <v>3</v>
      </c>
      <c r="DZ3" s="43">
        <v>1</v>
      </c>
      <c r="EA3" s="107">
        <v>0</v>
      </c>
      <c r="ED3" s="198">
        <f t="shared" ca="1" si="1"/>
        <v>0.39177887015033275</v>
      </c>
      <c r="EE3" s="199">
        <f t="shared" ca="1" si="2"/>
        <v>13</v>
      </c>
      <c r="EF3" s="44"/>
      <c r="EG3" s="43">
        <v>3</v>
      </c>
      <c r="EH3" s="43">
        <v>0</v>
      </c>
      <c r="EI3" s="107">
        <v>2</v>
      </c>
      <c r="EL3" s="198">
        <f t="shared" ca="1" si="3"/>
        <v>0.5879503940228874</v>
      </c>
      <c r="EM3" s="199">
        <f t="shared" ca="1" si="4"/>
        <v>13</v>
      </c>
      <c r="EN3" s="44"/>
      <c r="EO3" s="43">
        <v>3</v>
      </c>
      <c r="EP3" s="43">
        <v>0</v>
      </c>
      <c r="EQ3" s="107">
        <v>2</v>
      </c>
      <c r="ET3" s="198">
        <f t="shared" ca="1" si="5"/>
        <v>0.61866348255349124</v>
      </c>
      <c r="EU3" s="199">
        <f t="shared" ca="1" si="6"/>
        <v>4</v>
      </c>
      <c r="EV3" s="44"/>
      <c r="EW3" s="43">
        <v>3</v>
      </c>
      <c r="EX3" s="43">
        <v>0</v>
      </c>
      <c r="EY3" s="107">
        <v>2</v>
      </c>
    </row>
    <row r="4" spans="1:155" s="1" customFormat="1" ht="39.950000000000003" customHeight="1" x14ac:dyDescent="0.25">
      <c r="A4" s="3"/>
      <c r="B4" s="200" t="s">
        <v>250</v>
      </c>
      <c r="C4" s="4"/>
      <c r="D4" s="149"/>
      <c r="E4" s="149"/>
      <c r="F4" s="201"/>
      <c r="G4" s="5"/>
      <c r="H4" s="3"/>
      <c r="I4" s="200" t="s">
        <v>251</v>
      </c>
      <c r="J4" s="4"/>
      <c r="K4" s="149"/>
      <c r="L4" s="149"/>
      <c r="M4" s="201"/>
      <c r="N4" s="5"/>
      <c r="O4" s="3"/>
      <c r="P4" s="200" t="s">
        <v>252</v>
      </c>
      <c r="Q4" s="4"/>
      <c r="R4" s="149"/>
      <c r="S4" s="149"/>
      <c r="T4" s="201"/>
      <c r="U4" s="5"/>
      <c r="V4" s="2"/>
      <c r="W4" s="2"/>
      <c r="X4" s="2"/>
      <c r="Y4" s="2"/>
      <c r="Z4" s="2"/>
      <c r="AA4" s="37"/>
      <c r="AB4" s="193" t="s">
        <v>253</v>
      </c>
      <c r="AC4" s="194">
        <f t="shared" ca="1" si="7"/>
        <v>1</v>
      </c>
      <c r="AD4" s="194">
        <f t="shared" ca="1" si="8"/>
        <v>0</v>
      </c>
      <c r="AE4" s="194">
        <f t="shared" ca="1" si="8"/>
        <v>0</v>
      </c>
      <c r="AF4" s="194">
        <f t="shared" ca="1" si="8"/>
        <v>0</v>
      </c>
      <c r="AG4" s="188"/>
      <c r="AH4" s="194">
        <f t="shared" ca="1" si="9"/>
        <v>0</v>
      </c>
      <c r="AI4" s="194">
        <f t="shared" ca="1" si="10"/>
        <v>2</v>
      </c>
      <c r="AJ4" s="194">
        <f t="shared" ca="1" si="11"/>
        <v>2</v>
      </c>
      <c r="AK4" s="194">
        <f t="shared" ca="1" si="11"/>
        <v>3</v>
      </c>
      <c r="AL4" s="188"/>
      <c r="AM4" s="195" t="s">
        <v>4</v>
      </c>
      <c r="AN4" s="194">
        <f t="shared" ca="1" si="12"/>
        <v>1000</v>
      </c>
      <c r="AO4" s="196" t="s">
        <v>20</v>
      </c>
      <c r="AP4" s="194">
        <f t="shared" ca="1" si="13"/>
        <v>223</v>
      </c>
      <c r="AQ4" s="196" t="s">
        <v>249</v>
      </c>
      <c r="AR4" s="194">
        <f t="shared" ca="1" si="14"/>
        <v>777</v>
      </c>
      <c r="AS4" s="188"/>
      <c r="AT4" s="195" t="s">
        <v>4</v>
      </c>
      <c r="AU4" s="197">
        <f t="shared" ca="1" si="19"/>
        <v>1</v>
      </c>
      <c r="AV4" s="197">
        <f t="shared" ca="1" si="20"/>
        <v>0</v>
      </c>
      <c r="AW4" s="197">
        <f t="shared" ca="1" si="21"/>
        <v>0</v>
      </c>
      <c r="AX4" s="197">
        <f t="shared" ca="1" si="22"/>
        <v>0</v>
      </c>
      <c r="AY4" s="188"/>
      <c r="AZ4" s="197">
        <f t="shared" ca="1" si="23"/>
        <v>0</v>
      </c>
      <c r="BA4" s="197">
        <f t="shared" ca="1" si="24"/>
        <v>2</v>
      </c>
      <c r="BB4" s="197">
        <f t="shared" ca="1" si="25"/>
        <v>2</v>
      </c>
      <c r="BC4" s="197">
        <f t="shared" ca="1" si="26"/>
        <v>3</v>
      </c>
      <c r="BD4" s="188"/>
      <c r="BE4" s="195" t="s">
        <v>253</v>
      </c>
      <c r="BF4" s="194">
        <f t="shared" ca="1" si="15"/>
        <v>1000</v>
      </c>
      <c r="BG4" s="196" t="s">
        <v>239</v>
      </c>
      <c r="BH4" s="194">
        <f t="shared" ca="1" si="16"/>
        <v>223</v>
      </c>
      <c r="BI4" s="196" t="s">
        <v>117</v>
      </c>
      <c r="BJ4" s="194">
        <f t="shared" ca="1" si="17"/>
        <v>777</v>
      </c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37"/>
      <c r="DB4" s="37"/>
      <c r="DC4" s="37"/>
      <c r="DD4" s="37"/>
      <c r="DE4" s="37"/>
      <c r="DF4" s="37"/>
      <c r="DG4" s="37"/>
      <c r="DH4" s="37"/>
      <c r="DI4" s="37"/>
      <c r="DJ4" s="37"/>
      <c r="DK4" s="37"/>
      <c r="DL4" s="37"/>
      <c r="DM4" s="37"/>
      <c r="DN4" s="37"/>
      <c r="DO4" s="37"/>
      <c r="DP4" s="37"/>
      <c r="DQ4" s="37"/>
      <c r="DR4" s="37"/>
      <c r="DS4" s="37"/>
      <c r="DT4" s="37"/>
      <c r="DU4" s="37"/>
      <c r="DV4" s="198">
        <f t="shared" ca="1" si="0"/>
        <v>0.80487839998283739</v>
      </c>
      <c r="DW4" s="199">
        <f t="shared" ca="1" si="18"/>
        <v>3</v>
      </c>
      <c r="DX4" s="44"/>
      <c r="DY4" s="43">
        <v>4</v>
      </c>
      <c r="DZ4" s="43">
        <v>1</v>
      </c>
      <c r="EA4" s="107">
        <v>0</v>
      </c>
      <c r="ED4" s="198">
        <f t="shared" ca="1" si="1"/>
        <v>0.46041355153523023</v>
      </c>
      <c r="EE4" s="199">
        <f t="shared" ca="1" si="2"/>
        <v>11</v>
      </c>
      <c r="EF4" s="44"/>
      <c r="EG4" s="43">
        <v>4</v>
      </c>
      <c r="EH4" s="43">
        <v>0</v>
      </c>
      <c r="EI4" s="107">
        <v>3</v>
      </c>
      <c r="EL4" s="198">
        <f t="shared" ca="1" si="3"/>
        <v>0.63334265585144378</v>
      </c>
      <c r="EM4" s="199">
        <f t="shared" ca="1" si="4"/>
        <v>12</v>
      </c>
      <c r="EN4" s="44"/>
      <c r="EO4" s="43">
        <v>4</v>
      </c>
      <c r="EP4" s="43">
        <v>0</v>
      </c>
      <c r="EQ4" s="107">
        <v>3</v>
      </c>
      <c r="ET4" s="198">
        <f t="shared" ca="1" si="5"/>
        <v>0.54737001974765609</v>
      </c>
      <c r="EU4" s="199">
        <f t="shared" ca="1" si="6"/>
        <v>6</v>
      </c>
      <c r="EV4" s="44"/>
      <c r="EW4" s="43">
        <v>4</v>
      </c>
      <c r="EX4" s="43">
        <v>0</v>
      </c>
      <c r="EY4" s="107">
        <v>3</v>
      </c>
    </row>
    <row r="5" spans="1:155" s="1" customFormat="1" ht="39.950000000000003" customHeight="1" x14ac:dyDescent="0.25">
      <c r="A5" s="6"/>
      <c r="B5" s="202"/>
      <c r="C5" s="203"/>
      <c r="D5" s="148"/>
      <c r="E5" s="148"/>
      <c r="F5" s="148"/>
      <c r="G5" s="8"/>
      <c r="H5" s="6"/>
      <c r="I5" s="202"/>
      <c r="J5" s="203"/>
      <c r="K5" s="148"/>
      <c r="L5" s="148"/>
      <c r="M5" s="148"/>
      <c r="N5" s="8"/>
      <c r="O5" s="6"/>
      <c r="P5" s="202"/>
      <c r="Q5" s="203"/>
      <c r="R5" s="148"/>
      <c r="S5" s="148"/>
      <c r="T5" s="148"/>
      <c r="U5" s="8"/>
      <c r="V5" s="2"/>
      <c r="W5" s="2"/>
      <c r="X5" s="2"/>
      <c r="Y5" s="2"/>
      <c r="Z5" s="2"/>
      <c r="AA5" s="37"/>
      <c r="AB5" s="193" t="s">
        <v>254</v>
      </c>
      <c r="AC5" s="194">
        <f t="shared" ca="1" si="7"/>
        <v>1</v>
      </c>
      <c r="AD5" s="194">
        <f t="shared" ca="1" si="8"/>
        <v>0</v>
      </c>
      <c r="AE5" s="194">
        <f t="shared" ca="1" si="8"/>
        <v>0</v>
      </c>
      <c r="AF5" s="194">
        <f t="shared" ca="1" si="8"/>
        <v>0</v>
      </c>
      <c r="AG5" s="188"/>
      <c r="AH5" s="194">
        <f t="shared" ca="1" si="9"/>
        <v>0</v>
      </c>
      <c r="AI5" s="194">
        <f t="shared" ca="1" si="10"/>
        <v>0</v>
      </c>
      <c r="AJ5" s="194">
        <f t="shared" ca="1" si="11"/>
        <v>1</v>
      </c>
      <c r="AK5" s="194">
        <f t="shared" ca="1" si="11"/>
        <v>5</v>
      </c>
      <c r="AL5" s="188"/>
      <c r="AM5" s="195" t="s">
        <v>7</v>
      </c>
      <c r="AN5" s="194">
        <f t="shared" ca="1" si="12"/>
        <v>1000</v>
      </c>
      <c r="AO5" s="196" t="s">
        <v>207</v>
      </c>
      <c r="AP5" s="194">
        <f t="shared" ca="1" si="13"/>
        <v>15</v>
      </c>
      <c r="AQ5" s="196" t="s">
        <v>117</v>
      </c>
      <c r="AR5" s="194">
        <f t="shared" ca="1" si="14"/>
        <v>985</v>
      </c>
      <c r="AS5" s="188"/>
      <c r="AT5" s="195" t="s">
        <v>7</v>
      </c>
      <c r="AU5" s="197">
        <f t="shared" ca="1" si="19"/>
        <v>1</v>
      </c>
      <c r="AV5" s="197">
        <f t="shared" ca="1" si="20"/>
        <v>0</v>
      </c>
      <c r="AW5" s="197">
        <f t="shared" ca="1" si="21"/>
        <v>0</v>
      </c>
      <c r="AX5" s="197">
        <f t="shared" ca="1" si="22"/>
        <v>0</v>
      </c>
      <c r="AY5" s="188"/>
      <c r="AZ5" s="197">
        <f t="shared" ca="1" si="23"/>
        <v>0</v>
      </c>
      <c r="BA5" s="197">
        <f t="shared" ca="1" si="24"/>
        <v>0</v>
      </c>
      <c r="BB5" s="197">
        <f t="shared" ca="1" si="25"/>
        <v>1</v>
      </c>
      <c r="BC5" s="197">
        <f t="shared" ca="1" si="26"/>
        <v>5</v>
      </c>
      <c r="BD5" s="188"/>
      <c r="BE5" s="195" t="s">
        <v>255</v>
      </c>
      <c r="BF5" s="194">
        <f t="shared" ca="1" si="15"/>
        <v>1000</v>
      </c>
      <c r="BG5" s="196" t="s">
        <v>239</v>
      </c>
      <c r="BH5" s="194">
        <f t="shared" ca="1" si="16"/>
        <v>15</v>
      </c>
      <c r="BI5" s="196" t="s">
        <v>117</v>
      </c>
      <c r="BJ5" s="194">
        <f t="shared" ca="1" si="17"/>
        <v>985</v>
      </c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198">
        <f t="shared" ca="1" si="0"/>
        <v>0.36844911704062733</v>
      </c>
      <c r="DW5" s="199">
        <f t="shared" ca="1" si="18"/>
        <v>8</v>
      </c>
      <c r="DX5" s="44"/>
      <c r="DY5" s="43">
        <v>5</v>
      </c>
      <c r="DZ5" s="43">
        <v>1</v>
      </c>
      <c r="EA5" s="107">
        <v>0</v>
      </c>
      <c r="ED5" s="198">
        <f t="shared" ca="1" si="1"/>
        <v>8.2420570202308086E-2</v>
      </c>
      <c r="EE5" s="199">
        <f t="shared" ca="1" si="2"/>
        <v>18</v>
      </c>
      <c r="EF5" s="44"/>
      <c r="EG5" s="43">
        <v>5</v>
      </c>
      <c r="EH5" s="43">
        <v>0</v>
      </c>
      <c r="EI5" s="107">
        <v>4</v>
      </c>
      <c r="EL5" s="198">
        <f t="shared" ca="1" si="3"/>
        <v>0.720274620574062</v>
      </c>
      <c r="EM5" s="199">
        <f t="shared" ca="1" si="4"/>
        <v>10</v>
      </c>
      <c r="EN5" s="44"/>
      <c r="EO5" s="43">
        <v>5</v>
      </c>
      <c r="EP5" s="43">
        <v>0</v>
      </c>
      <c r="EQ5" s="107">
        <v>4</v>
      </c>
      <c r="ET5" s="198">
        <f t="shared" ca="1" si="5"/>
        <v>0.57781161124310254</v>
      </c>
      <c r="EU5" s="199">
        <f t="shared" ca="1" si="6"/>
        <v>5</v>
      </c>
      <c r="EV5" s="44"/>
      <c r="EW5" s="43">
        <v>5</v>
      </c>
      <c r="EX5" s="43">
        <v>0</v>
      </c>
      <c r="EY5" s="107">
        <v>4</v>
      </c>
    </row>
    <row r="6" spans="1:155" s="1" customFormat="1" ht="42" customHeight="1" x14ac:dyDescent="0.25">
      <c r="A6" s="9"/>
      <c r="B6" s="2"/>
      <c r="C6" s="204">
        <f ca="1">$AC2</f>
        <v>1</v>
      </c>
      <c r="D6" s="204">
        <f ca="1">$AD2</f>
        <v>0</v>
      </c>
      <c r="E6" s="204">
        <f ca="1">$AE2</f>
        <v>0</v>
      </c>
      <c r="F6" s="204">
        <f ca="1">$AF2</f>
        <v>0</v>
      </c>
      <c r="G6" s="8"/>
      <c r="H6" s="9"/>
      <c r="I6" s="2"/>
      <c r="J6" s="204">
        <f ca="1">$AC3</f>
        <v>1</v>
      </c>
      <c r="K6" s="204">
        <f ca="1">$AD3</f>
        <v>0</v>
      </c>
      <c r="L6" s="204">
        <f ca="1">$AE3</f>
        <v>0</v>
      </c>
      <c r="M6" s="204">
        <f ca="1">$AF3</f>
        <v>0</v>
      </c>
      <c r="N6" s="8"/>
      <c r="O6" s="9"/>
      <c r="P6" s="2"/>
      <c r="Q6" s="204">
        <f ca="1">$AC4</f>
        <v>1</v>
      </c>
      <c r="R6" s="204">
        <f ca="1">$AD4</f>
        <v>0</v>
      </c>
      <c r="S6" s="204">
        <f ca="1">$AE4</f>
        <v>0</v>
      </c>
      <c r="T6" s="204">
        <f ca="1">$AF4</f>
        <v>0</v>
      </c>
      <c r="U6" s="8"/>
      <c r="V6" s="2"/>
      <c r="W6" s="2"/>
      <c r="X6" s="2"/>
      <c r="Y6" s="2"/>
      <c r="Z6" s="2"/>
      <c r="AA6" s="37"/>
      <c r="AB6" s="193" t="s">
        <v>6</v>
      </c>
      <c r="AC6" s="194">
        <f t="shared" ca="1" si="7"/>
        <v>1</v>
      </c>
      <c r="AD6" s="194">
        <f t="shared" ca="1" si="8"/>
        <v>0</v>
      </c>
      <c r="AE6" s="194">
        <f t="shared" ca="1" si="8"/>
        <v>0</v>
      </c>
      <c r="AF6" s="194">
        <f t="shared" ca="1" si="8"/>
        <v>0</v>
      </c>
      <c r="AG6" s="188"/>
      <c r="AH6" s="194">
        <f t="shared" ca="1" si="9"/>
        <v>0</v>
      </c>
      <c r="AI6" s="194">
        <f t="shared" ca="1" si="10"/>
        <v>7</v>
      </c>
      <c r="AJ6" s="194">
        <f t="shared" ca="1" si="11"/>
        <v>9</v>
      </c>
      <c r="AK6" s="194">
        <f t="shared" ca="1" si="11"/>
        <v>4</v>
      </c>
      <c r="AL6" s="188"/>
      <c r="AM6" s="195" t="s">
        <v>6</v>
      </c>
      <c r="AN6" s="194">
        <f t="shared" ca="1" si="12"/>
        <v>1000</v>
      </c>
      <c r="AO6" s="196" t="s">
        <v>20</v>
      </c>
      <c r="AP6" s="194">
        <f t="shared" ca="1" si="13"/>
        <v>794</v>
      </c>
      <c r="AQ6" s="196" t="s">
        <v>117</v>
      </c>
      <c r="AR6" s="194">
        <f t="shared" ca="1" si="14"/>
        <v>206</v>
      </c>
      <c r="AS6" s="188"/>
      <c r="AT6" s="195" t="s">
        <v>6</v>
      </c>
      <c r="AU6" s="197">
        <f t="shared" ca="1" si="19"/>
        <v>1</v>
      </c>
      <c r="AV6" s="197">
        <f t="shared" ca="1" si="20"/>
        <v>0</v>
      </c>
      <c r="AW6" s="197">
        <f t="shared" ca="1" si="21"/>
        <v>0</v>
      </c>
      <c r="AX6" s="197">
        <f t="shared" ca="1" si="22"/>
        <v>0</v>
      </c>
      <c r="AY6" s="188"/>
      <c r="AZ6" s="197">
        <f t="shared" ca="1" si="23"/>
        <v>0</v>
      </c>
      <c r="BA6" s="197">
        <f t="shared" ca="1" si="24"/>
        <v>7</v>
      </c>
      <c r="BB6" s="197">
        <f t="shared" ca="1" si="25"/>
        <v>9</v>
      </c>
      <c r="BC6" s="197">
        <f t="shared" ca="1" si="26"/>
        <v>4</v>
      </c>
      <c r="BD6" s="188"/>
      <c r="BE6" s="195" t="s">
        <v>6</v>
      </c>
      <c r="BF6" s="194">
        <f t="shared" ca="1" si="15"/>
        <v>1000</v>
      </c>
      <c r="BG6" s="196" t="s">
        <v>20</v>
      </c>
      <c r="BH6" s="194">
        <f t="shared" ca="1" si="16"/>
        <v>794</v>
      </c>
      <c r="BI6" s="196" t="s">
        <v>117</v>
      </c>
      <c r="BJ6" s="194">
        <f t="shared" ca="1" si="17"/>
        <v>206</v>
      </c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198">
        <f t="shared" ca="1" si="0"/>
        <v>0.21105788073682741</v>
      </c>
      <c r="DW6" s="199">
        <f t="shared" ca="1" si="18"/>
        <v>11</v>
      </c>
      <c r="DX6" s="44"/>
      <c r="DY6" s="43">
        <v>6</v>
      </c>
      <c r="DZ6" s="43">
        <v>1</v>
      </c>
      <c r="EA6" s="107">
        <v>0</v>
      </c>
      <c r="ED6" s="198">
        <f t="shared" ca="1" si="1"/>
        <v>0.44273097036187647</v>
      </c>
      <c r="EE6" s="199">
        <f t="shared" ca="1" si="2"/>
        <v>12</v>
      </c>
      <c r="EF6" s="44"/>
      <c r="EG6" s="43">
        <v>6</v>
      </c>
      <c r="EH6" s="43">
        <v>0</v>
      </c>
      <c r="EI6" s="107">
        <v>5</v>
      </c>
      <c r="EL6" s="198">
        <f t="shared" ca="1" si="3"/>
        <v>0.6574868099626876</v>
      </c>
      <c r="EM6" s="199">
        <f t="shared" ca="1" si="4"/>
        <v>11</v>
      </c>
      <c r="EN6" s="44"/>
      <c r="EO6" s="43">
        <v>6</v>
      </c>
      <c r="EP6" s="43">
        <v>0</v>
      </c>
      <c r="EQ6" s="107">
        <v>5</v>
      </c>
      <c r="ET6" s="198">
        <f t="shared" ca="1" si="5"/>
        <v>0.19052963810772183</v>
      </c>
      <c r="EU6" s="199">
        <f t="shared" ca="1" si="6"/>
        <v>15</v>
      </c>
      <c r="EV6" s="44"/>
      <c r="EW6" s="43">
        <v>6</v>
      </c>
      <c r="EX6" s="43">
        <v>0</v>
      </c>
      <c r="EY6" s="107">
        <v>5</v>
      </c>
    </row>
    <row r="7" spans="1:155" s="1" customFormat="1" ht="42" customHeight="1" thickBot="1" x14ac:dyDescent="0.3">
      <c r="A7" s="9"/>
      <c r="B7" s="152" t="s">
        <v>256</v>
      </c>
      <c r="C7" s="152">
        <f ca="1">$AH2</f>
        <v>0</v>
      </c>
      <c r="D7" s="152">
        <f ca="1">$AI2</f>
        <v>1</v>
      </c>
      <c r="E7" s="152">
        <f ca="1">$AJ2</f>
        <v>5</v>
      </c>
      <c r="F7" s="152">
        <f ca="1">$AK2</f>
        <v>0</v>
      </c>
      <c r="G7" s="8"/>
      <c r="H7" s="9"/>
      <c r="I7" s="152" t="s">
        <v>257</v>
      </c>
      <c r="J7" s="152">
        <f ca="1">$AH3</f>
        <v>0</v>
      </c>
      <c r="K7" s="152">
        <f ca="1">$AI3</f>
        <v>0</v>
      </c>
      <c r="L7" s="152">
        <f ca="1">$AJ3</f>
        <v>4</v>
      </c>
      <c r="M7" s="152">
        <f ca="1">$AK3</f>
        <v>8</v>
      </c>
      <c r="N7" s="8"/>
      <c r="O7" s="9"/>
      <c r="P7" s="152" t="s">
        <v>257</v>
      </c>
      <c r="Q7" s="152">
        <f ca="1">$AH4</f>
        <v>0</v>
      </c>
      <c r="R7" s="152">
        <f ca="1">$AI4</f>
        <v>2</v>
      </c>
      <c r="S7" s="152">
        <f ca="1">$AJ4</f>
        <v>2</v>
      </c>
      <c r="T7" s="152">
        <f ca="1">$AK4</f>
        <v>3</v>
      </c>
      <c r="U7" s="8"/>
      <c r="V7" s="2"/>
      <c r="W7" s="2"/>
      <c r="X7" s="2"/>
      <c r="Y7" s="2"/>
      <c r="Z7" s="2"/>
      <c r="AA7" s="37"/>
      <c r="AB7" s="193" t="s">
        <v>5</v>
      </c>
      <c r="AC7" s="194">
        <f t="shared" ca="1" si="7"/>
        <v>1</v>
      </c>
      <c r="AD7" s="194">
        <f t="shared" ca="1" si="8"/>
        <v>0</v>
      </c>
      <c r="AE7" s="194">
        <f t="shared" ca="1" si="8"/>
        <v>0</v>
      </c>
      <c r="AF7" s="194">
        <f t="shared" ca="1" si="8"/>
        <v>0</v>
      </c>
      <c r="AG7" s="188"/>
      <c r="AH7" s="194">
        <f t="shared" ca="1" si="9"/>
        <v>0</v>
      </c>
      <c r="AI7" s="194">
        <f t="shared" ca="1" si="10"/>
        <v>1</v>
      </c>
      <c r="AJ7" s="194">
        <f t="shared" ca="1" si="11"/>
        <v>0</v>
      </c>
      <c r="AK7" s="194">
        <f t="shared" ca="1" si="11"/>
        <v>4</v>
      </c>
      <c r="AL7" s="188"/>
      <c r="AM7" s="195" t="s">
        <v>258</v>
      </c>
      <c r="AN7" s="194">
        <f t="shared" ca="1" si="12"/>
        <v>1000</v>
      </c>
      <c r="AO7" s="196" t="s">
        <v>20</v>
      </c>
      <c r="AP7" s="194">
        <f t="shared" ca="1" si="13"/>
        <v>104</v>
      </c>
      <c r="AQ7" s="196" t="s">
        <v>259</v>
      </c>
      <c r="AR7" s="194">
        <f t="shared" ca="1" si="14"/>
        <v>896</v>
      </c>
      <c r="AS7" s="188"/>
      <c r="AT7" s="195" t="s">
        <v>258</v>
      </c>
      <c r="AU7" s="197">
        <f t="shared" ca="1" si="19"/>
        <v>1</v>
      </c>
      <c r="AV7" s="197">
        <f t="shared" ca="1" si="20"/>
        <v>0</v>
      </c>
      <c r="AW7" s="197">
        <f t="shared" ca="1" si="21"/>
        <v>0</v>
      </c>
      <c r="AX7" s="197">
        <f t="shared" ca="1" si="22"/>
        <v>0</v>
      </c>
      <c r="AY7" s="188"/>
      <c r="AZ7" s="197">
        <f t="shared" ca="1" si="23"/>
        <v>0</v>
      </c>
      <c r="BA7" s="197">
        <f t="shared" ca="1" si="24"/>
        <v>1</v>
      </c>
      <c r="BB7" s="197">
        <f t="shared" ca="1" si="25"/>
        <v>0</v>
      </c>
      <c r="BC7" s="197">
        <f t="shared" ca="1" si="26"/>
        <v>4</v>
      </c>
      <c r="BD7" s="188"/>
      <c r="BE7" s="195" t="s">
        <v>258</v>
      </c>
      <c r="BF7" s="194">
        <f t="shared" ca="1" si="15"/>
        <v>1000</v>
      </c>
      <c r="BG7" s="196" t="s">
        <v>20</v>
      </c>
      <c r="BH7" s="194">
        <f t="shared" ca="1" si="16"/>
        <v>104</v>
      </c>
      <c r="BI7" s="196" t="s">
        <v>117</v>
      </c>
      <c r="BJ7" s="194">
        <f t="shared" ca="1" si="17"/>
        <v>896</v>
      </c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198">
        <f t="shared" ca="1" si="0"/>
        <v>0.25597688338826829</v>
      </c>
      <c r="DW7" s="199">
        <f t="shared" ca="1" si="18"/>
        <v>10</v>
      </c>
      <c r="DX7" s="44"/>
      <c r="DY7" s="43">
        <v>7</v>
      </c>
      <c r="DZ7" s="43">
        <v>1</v>
      </c>
      <c r="EA7" s="107">
        <v>0</v>
      </c>
      <c r="ED7" s="198">
        <f t="shared" ca="1" si="1"/>
        <v>0.54560456895683562</v>
      </c>
      <c r="EE7" s="199">
        <f t="shared" ca="1" si="2"/>
        <v>9</v>
      </c>
      <c r="EF7" s="44"/>
      <c r="EG7" s="43">
        <v>7</v>
      </c>
      <c r="EH7" s="43">
        <v>0</v>
      </c>
      <c r="EI7" s="107">
        <v>6</v>
      </c>
      <c r="EL7" s="198">
        <f t="shared" ca="1" si="3"/>
        <v>0.85688366385235726</v>
      </c>
      <c r="EM7" s="199">
        <f t="shared" ca="1" si="4"/>
        <v>7</v>
      </c>
      <c r="EN7" s="44"/>
      <c r="EO7" s="43">
        <v>7</v>
      </c>
      <c r="EP7" s="43">
        <v>0</v>
      </c>
      <c r="EQ7" s="107">
        <v>6</v>
      </c>
      <c r="ET7" s="198">
        <f t="shared" ca="1" si="5"/>
        <v>0.23414259227885215</v>
      </c>
      <c r="EU7" s="199">
        <f t="shared" ca="1" si="6"/>
        <v>12</v>
      </c>
      <c r="EV7" s="44"/>
      <c r="EW7" s="43">
        <v>7</v>
      </c>
      <c r="EX7" s="43">
        <v>0</v>
      </c>
      <c r="EY7" s="107">
        <v>6</v>
      </c>
    </row>
    <row r="8" spans="1:155" s="1" customFormat="1" ht="42" customHeight="1" x14ac:dyDescent="0.25">
      <c r="A8" s="9"/>
      <c r="B8" s="205"/>
      <c r="C8" s="206">
        <f ca="1">MOD(ROUNDDOWN($AR2/1000,0),10)</f>
        <v>0</v>
      </c>
      <c r="D8" s="206">
        <f ca="1">MOD(ROUNDDOWN($AR2/100,0),10)</f>
        <v>8</v>
      </c>
      <c r="E8" s="206">
        <f ca="1">MOD(ROUNDDOWN($AR2/10,0),10)</f>
        <v>5</v>
      </c>
      <c r="F8" s="206">
        <f ca="1">MOD(ROUNDDOWN($AR2/1,0),10)</f>
        <v>0</v>
      </c>
      <c r="G8" s="8"/>
      <c r="H8" s="9"/>
      <c r="I8" s="205"/>
      <c r="J8" s="206">
        <f ca="1">MOD(ROUNDDOWN($AR3/1000,0),10)</f>
        <v>0</v>
      </c>
      <c r="K8" s="206">
        <f ca="1">MOD(ROUNDDOWN($AR3/100,0),10)</f>
        <v>9</v>
      </c>
      <c r="L8" s="206">
        <f ca="1">MOD(ROUNDDOWN($AR3/10,0),10)</f>
        <v>5</v>
      </c>
      <c r="M8" s="206">
        <f ca="1">MOD(ROUNDDOWN($AR3/1,0),10)</f>
        <v>2</v>
      </c>
      <c r="N8" s="8"/>
      <c r="O8" s="9"/>
      <c r="P8" s="205"/>
      <c r="Q8" s="206">
        <f ca="1">MOD(ROUNDDOWN($AR4/1000,0),10)</f>
        <v>0</v>
      </c>
      <c r="R8" s="206">
        <f ca="1">MOD(ROUNDDOWN($AR4/100,0),10)</f>
        <v>7</v>
      </c>
      <c r="S8" s="206">
        <f ca="1">MOD(ROUNDDOWN($AR4/10,0),10)</f>
        <v>7</v>
      </c>
      <c r="T8" s="206">
        <f ca="1">MOD(ROUNDDOWN($AR4/1,0),10)</f>
        <v>7</v>
      </c>
      <c r="U8" s="8"/>
      <c r="V8" s="2"/>
      <c r="W8" s="2"/>
      <c r="X8" s="2"/>
      <c r="Y8" s="2"/>
      <c r="Z8" s="2"/>
      <c r="AA8" s="37"/>
      <c r="AB8" s="193" t="s">
        <v>8</v>
      </c>
      <c r="AC8" s="194">
        <f t="shared" ca="1" si="7"/>
        <v>1</v>
      </c>
      <c r="AD8" s="194">
        <f t="shared" ca="1" si="8"/>
        <v>0</v>
      </c>
      <c r="AE8" s="194">
        <f t="shared" ca="1" si="8"/>
        <v>0</v>
      </c>
      <c r="AF8" s="194">
        <f t="shared" ca="1" si="8"/>
        <v>0</v>
      </c>
      <c r="AG8" s="188"/>
      <c r="AH8" s="194">
        <f t="shared" ca="1" si="9"/>
        <v>0</v>
      </c>
      <c r="AI8" s="194">
        <f t="shared" ca="1" si="10"/>
        <v>8</v>
      </c>
      <c r="AJ8" s="194">
        <f t="shared" ca="1" si="11"/>
        <v>6</v>
      </c>
      <c r="AK8" s="194">
        <f t="shared" ca="1" si="11"/>
        <v>1</v>
      </c>
      <c r="AL8" s="188"/>
      <c r="AM8" s="195" t="s">
        <v>260</v>
      </c>
      <c r="AN8" s="194">
        <f t="shared" ca="1" si="12"/>
        <v>1000</v>
      </c>
      <c r="AO8" s="196" t="s">
        <v>20</v>
      </c>
      <c r="AP8" s="194">
        <f t="shared" ca="1" si="13"/>
        <v>861</v>
      </c>
      <c r="AQ8" s="196" t="s">
        <v>117</v>
      </c>
      <c r="AR8" s="194">
        <f t="shared" ca="1" si="14"/>
        <v>139</v>
      </c>
      <c r="AS8" s="188"/>
      <c r="AT8" s="195" t="s">
        <v>261</v>
      </c>
      <c r="AU8" s="197">
        <f t="shared" ca="1" si="19"/>
        <v>1</v>
      </c>
      <c r="AV8" s="197">
        <f t="shared" ca="1" si="20"/>
        <v>0</v>
      </c>
      <c r="AW8" s="197">
        <f t="shared" ca="1" si="21"/>
        <v>0</v>
      </c>
      <c r="AX8" s="197">
        <f t="shared" ca="1" si="22"/>
        <v>0</v>
      </c>
      <c r="AY8" s="188"/>
      <c r="AZ8" s="197">
        <f t="shared" ca="1" si="23"/>
        <v>0</v>
      </c>
      <c r="BA8" s="197">
        <f t="shared" ca="1" si="24"/>
        <v>8</v>
      </c>
      <c r="BB8" s="197">
        <f t="shared" ca="1" si="25"/>
        <v>6</v>
      </c>
      <c r="BC8" s="197">
        <f t="shared" ca="1" si="26"/>
        <v>1</v>
      </c>
      <c r="BD8" s="188"/>
      <c r="BE8" s="195" t="s">
        <v>8</v>
      </c>
      <c r="BF8" s="194">
        <f t="shared" ca="1" si="15"/>
        <v>1000</v>
      </c>
      <c r="BG8" s="196" t="s">
        <v>20</v>
      </c>
      <c r="BH8" s="194">
        <f t="shared" ca="1" si="16"/>
        <v>861</v>
      </c>
      <c r="BI8" s="196" t="s">
        <v>117</v>
      </c>
      <c r="BJ8" s="194">
        <f t="shared" ca="1" si="17"/>
        <v>139</v>
      </c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198">
        <f t="shared" ca="1" si="0"/>
        <v>0.64722899964219083</v>
      </c>
      <c r="DW8" s="199">
        <f t="shared" ca="1" si="18"/>
        <v>5</v>
      </c>
      <c r="DX8" s="44"/>
      <c r="DY8" s="43">
        <v>8</v>
      </c>
      <c r="DZ8" s="43">
        <v>1</v>
      </c>
      <c r="EA8" s="107">
        <v>0</v>
      </c>
      <c r="ED8" s="198">
        <f t="shared" ca="1" si="1"/>
        <v>0.83417589600515341</v>
      </c>
      <c r="EE8" s="199">
        <f t="shared" ca="1" si="2"/>
        <v>5</v>
      </c>
      <c r="EF8" s="44"/>
      <c r="EG8" s="43">
        <v>8</v>
      </c>
      <c r="EH8" s="43">
        <v>0</v>
      </c>
      <c r="EI8" s="107">
        <v>7</v>
      </c>
      <c r="EL8" s="198">
        <f t="shared" ca="1" si="3"/>
        <v>8.1567285118446464E-2</v>
      </c>
      <c r="EM8" s="199">
        <f t="shared" ca="1" si="4"/>
        <v>19</v>
      </c>
      <c r="EN8" s="44"/>
      <c r="EO8" s="43">
        <v>8</v>
      </c>
      <c r="EP8" s="43">
        <v>0</v>
      </c>
      <c r="EQ8" s="107">
        <v>7</v>
      </c>
      <c r="ET8" s="198">
        <f t="shared" ca="1" si="5"/>
        <v>0.62786553711275794</v>
      </c>
      <c r="EU8" s="199">
        <f t="shared" ca="1" si="6"/>
        <v>3</v>
      </c>
      <c r="EV8" s="44"/>
      <c r="EW8" s="43">
        <v>8</v>
      </c>
      <c r="EX8" s="43">
        <v>0</v>
      </c>
      <c r="EY8" s="107">
        <v>7</v>
      </c>
    </row>
    <row r="9" spans="1:155" s="1" customFormat="1" ht="20.100000000000001" customHeight="1" x14ac:dyDescent="0.25">
      <c r="A9" s="14"/>
      <c r="B9" s="15"/>
      <c r="C9" s="15"/>
      <c r="D9" s="15"/>
      <c r="E9" s="15"/>
      <c r="F9" s="15"/>
      <c r="G9" s="16"/>
      <c r="H9" s="14"/>
      <c r="I9" s="15"/>
      <c r="J9" s="15"/>
      <c r="K9" s="15"/>
      <c r="L9" s="15"/>
      <c r="M9" s="15"/>
      <c r="N9" s="16"/>
      <c r="O9" s="14"/>
      <c r="P9" s="15"/>
      <c r="Q9" s="15"/>
      <c r="R9" s="15"/>
      <c r="S9" s="15"/>
      <c r="T9" s="15"/>
      <c r="U9" s="16"/>
      <c r="V9" s="2"/>
      <c r="W9" s="2"/>
      <c r="X9" s="2"/>
      <c r="Y9" s="2"/>
      <c r="Z9" s="2"/>
      <c r="AA9" s="37"/>
      <c r="AB9" s="193" t="s">
        <v>9</v>
      </c>
      <c r="AC9" s="194">
        <f t="shared" ca="1" si="7"/>
        <v>1</v>
      </c>
      <c r="AD9" s="194">
        <f t="shared" ca="1" si="8"/>
        <v>0</v>
      </c>
      <c r="AE9" s="194">
        <f t="shared" ca="1" si="8"/>
        <v>0</v>
      </c>
      <c r="AF9" s="194">
        <f t="shared" ca="1" si="8"/>
        <v>0</v>
      </c>
      <c r="AG9" s="188"/>
      <c r="AH9" s="194">
        <f t="shared" ca="1" si="9"/>
        <v>0</v>
      </c>
      <c r="AI9" s="194">
        <f t="shared" ca="1" si="10"/>
        <v>4</v>
      </c>
      <c r="AJ9" s="194">
        <f t="shared" ca="1" si="11"/>
        <v>8</v>
      </c>
      <c r="AK9" s="194">
        <f t="shared" ca="1" si="11"/>
        <v>2</v>
      </c>
      <c r="AL9" s="188"/>
      <c r="AM9" s="195" t="s">
        <v>9</v>
      </c>
      <c r="AN9" s="194">
        <f t="shared" ca="1" si="12"/>
        <v>1000</v>
      </c>
      <c r="AO9" s="196" t="s">
        <v>262</v>
      </c>
      <c r="AP9" s="194">
        <f t="shared" ca="1" si="13"/>
        <v>482</v>
      </c>
      <c r="AQ9" s="196" t="s">
        <v>117</v>
      </c>
      <c r="AR9" s="194">
        <f t="shared" ca="1" si="14"/>
        <v>518</v>
      </c>
      <c r="AS9" s="188"/>
      <c r="AT9" s="195" t="s">
        <v>9</v>
      </c>
      <c r="AU9" s="197">
        <f t="shared" ca="1" si="19"/>
        <v>1</v>
      </c>
      <c r="AV9" s="197">
        <f t="shared" ca="1" si="20"/>
        <v>0</v>
      </c>
      <c r="AW9" s="197">
        <f t="shared" ca="1" si="21"/>
        <v>0</v>
      </c>
      <c r="AX9" s="197">
        <f t="shared" ca="1" si="22"/>
        <v>0</v>
      </c>
      <c r="AY9" s="188"/>
      <c r="AZ9" s="197">
        <f t="shared" ca="1" si="23"/>
        <v>0</v>
      </c>
      <c r="BA9" s="197">
        <f t="shared" ca="1" si="24"/>
        <v>4</v>
      </c>
      <c r="BB9" s="197">
        <f t="shared" ca="1" si="25"/>
        <v>8</v>
      </c>
      <c r="BC9" s="197">
        <f t="shared" ca="1" si="26"/>
        <v>2</v>
      </c>
      <c r="BD9" s="188"/>
      <c r="BE9" s="195" t="s">
        <v>9</v>
      </c>
      <c r="BF9" s="194">
        <f t="shared" ca="1" si="15"/>
        <v>1000</v>
      </c>
      <c r="BG9" s="196" t="s">
        <v>20</v>
      </c>
      <c r="BH9" s="194">
        <f t="shared" ca="1" si="16"/>
        <v>482</v>
      </c>
      <c r="BI9" s="196" t="s">
        <v>117</v>
      </c>
      <c r="BJ9" s="194">
        <f t="shared" ca="1" si="17"/>
        <v>518</v>
      </c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198">
        <f t="shared" ca="1" si="0"/>
        <v>0.36839493680871604</v>
      </c>
      <c r="DW9" s="199">
        <f t="shared" ca="1" si="18"/>
        <v>9</v>
      </c>
      <c r="DX9" s="44"/>
      <c r="DY9" s="43">
        <v>9</v>
      </c>
      <c r="DZ9" s="43">
        <v>1</v>
      </c>
      <c r="EA9" s="107">
        <v>0</v>
      </c>
      <c r="ED9" s="198">
        <f t="shared" ca="1" si="1"/>
        <v>0.26813085102892698</v>
      </c>
      <c r="EE9" s="199">
        <f t="shared" ca="1" si="2"/>
        <v>15</v>
      </c>
      <c r="EF9" s="44"/>
      <c r="EG9" s="43">
        <v>9</v>
      </c>
      <c r="EH9" s="43">
        <v>0</v>
      </c>
      <c r="EI9" s="107">
        <v>8</v>
      </c>
      <c r="EL9" s="198">
        <f t="shared" ca="1" si="3"/>
        <v>0.86427809565674085</v>
      </c>
      <c r="EM9" s="199">
        <f t="shared" ca="1" si="4"/>
        <v>6</v>
      </c>
      <c r="EN9" s="44"/>
      <c r="EO9" s="43">
        <v>9</v>
      </c>
      <c r="EP9" s="43">
        <v>0</v>
      </c>
      <c r="EQ9" s="107">
        <v>8</v>
      </c>
      <c r="ET9" s="198">
        <f t="shared" ca="1" si="5"/>
        <v>1.5888465607491242E-2</v>
      </c>
      <c r="EU9" s="199">
        <f t="shared" ca="1" si="6"/>
        <v>20</v>
      </c>
      <c r="EV9" s="44"/>
      <c r="EW9" s="43">
        <v>9</v>
      </c>
      <c r="EX9" s="43">
        <v>0</v>
      </c>
      <c r="EY9" s="107">
        <v>8</v>
      </c>
    </row>
    <row r="10" spans="1:155" s="1" customFormat="1" ht="39.950000000000003" customHeight="1" x14ac:dyDescent="0.25">
      <c r="A10" s="3"/>
      <c r="B10" s="200" t="s">
        <v>263</v>
      </c>
      <c r="C10" s="4"/>
      <c r="D10" s="149"/>
      <c r="E10" s="149"/>
      <c r="F10" s="201"/>
      <c r="G10" s="5"/>
      <c r="H10" s="3"/>
      <c r="I10" s="200" t="s">
        <v>264</v>
      </c>
      <c r="J10" s="4"/>
      <c r="K10" s="149"/>
      <c r="L10" s="149"/>
      <c r="M10" s="201"/>
      <c r="N10" s="5"/>
      <c r="O10" s="3"/>
      <c r="P10" s="200" t="s">
        <v>265</v>
      </c>
      <c r="Q10" s="4"/>
      <c r="R10" s="149"/>
      <c r="S10" s="149"/>
      <c r="T10" s="201"/>
      <c r="U10" s="5"/>
      <c r="V10" s="2"/>
      <c r="W10" s="2"/>
      <c r="X10" s="2"/>
      <c r="Y10" s="2"/>
      <c r="Z10" s="2"/>
      <c r="AA10" s="37"/>
      <c r="AB10" s="193" t="s">
        <v>10</v>
      </c>
      <c r="AC10" s="194">
        <f t="shared" ca="1" si="7"/>
        <v>1</v>
      </c>
      <c r="AD10" s="194">
        <f t="shared" ca="1" si="8"/>
        <v>0</v>
      </c>
      <c r="AE10" s="194">
        <f t="shared" ca="1" si="8"/>
        <v>0</v>
      </c>
      <c r="AF10" s="194">
        <f t="shared" ca="1" si="8"/>
        <v>0</v>
      </c>
      <c r="AG10" s="188"/>
      <c r="AH10" s="194">
        <f t="shared" ca="1" si="9"/>
        <v>0</v>
      </c>
      <c r="AI10" s="194">
        <f t="shared" ca="1" si="10"/>
        <v>4</v>
      </c>
      <c r="AJ10" s="194">
        <f t="shared" ca="1" si="11"/>
        <v>5</v>
      </c>
      <c r="AK10" s="194">
        <f t="shared" ca="1" si="11"/>
        <v>9</v>
      </c>
      <c r="AL10" s="188"/>
      <c r="AM10" s="195" t="s">
        <v>10</v>
      </c>
      <c r="AN10" s="194">
        <f t="shared" ca="1" si="12"/>
        <v>1000</v>
      </c>
      <c r="AO10" s="196" t="s">
        <v>20</v>
      </c>
      <c r="AP10" s="194">
        <f t="shared" ca="1" si="13"/>
        <v>459</v>
      </c>
      <c r="AQ10" s="196" t="s">
        <v>117</v>
      </c>
      <c r="AR10" s="194">
        <f t="shared" ca="1" si="14"/>
        <v>541</v>
      </c>
      <c r="AS10" s="188"/>
      <c r="AT10" s="195" t="s">
        <v>10</v>
      </c>
      <c r="AU10" s="197">
        <f t="shared" ca="1" si="19"/>
        <v>1</v>
      </c>
      <c r="AV10" s="197">
        <f t="shared" ca="1" si="20"/>
        <v>0</v>
      </c>
      <c r="AW10" s="197">
        <f t="shared" ca="1" si="21"/>
        <v>0</v>
      </c>
      <c r="AX10" s="197">
        <f t="shared" ca="1" si="22"/>
        <v>0</v>
      </c>
      <c r="AY10" s="188"/>
      <c r="AZ10" s="197">
        <f t="shared" ca="1" si="23"/>
        <v>0</v>
      </c>
      <c r="BA10" s="197">
        <f t="shared" ca="1" si="24"/>
        <v>4</v>
      </c>
      <c r="BB10" s="197">
        <f t="shared" ca="1" si="25"/>
        <v>5</v>
      </c>
      <c r="BC10" s="197">
        <f t="shared" ca="1" si="26"/>
        <v>9</v>
      </c>
      <c r="BD10" s="188"/>
      <c r="BE10" s="195" t="s">
        <v>266</v>
      </c>
      <c r="BF10" s="194">
        <f t="shared" ca="1" si="15"/>
        <v>1000</v>
      </c>
      <c r="BG10" s="196" t="s">
        <v>20</v>
      </c>
      <c r="BH10" s="194">
        <f t="shared" ca="1" si="16"/>
        <v>459</v>
      </c>
      <c r="BI10" s="196" t="s">
        <v>117</v>
      </c>
      <c r="BJ10" s="194">
        <f t="shared" ca="1" si="17"/>
        <v>541</v>
      </c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198">
        <f t="shared" ca="1" si="0"/>
        <v>8.4820363284537459E-2</v>
      </c>
      <c r="DW10" s="199">
        <f t="shared" ca="1" si="18"/>
        <v>12</v>
      </c>
      <c r="DX10" s="44"/>
      <c r="DY10" s="43">
        <v>10</v>
      </c>
      <c r="DZ10" s="43">
        <v>1</v>
      </c>
      <c r="EA10" s="107">
        <v>0</v>
      </c>
      <c r="ED10" s="198">
        <f t="shared" ca="1" si="1"/>
        <v>0.59342060860927925</v>
      </c>
      <c r="EE10" s="199">
        <f t="shared" ca="1" si="2"/>
        <v>7</v>
      </c>
      <c r="EF10" s="44"/>
      <c r="EG10" s="43">
        <v>10</v>
      </c>
      <c r="EH10" s="43">
        <v>0</v>
      </c>
      <c r="EI10" s="107">
        <v>9</v>
      </c>
      <c r="EL10" s="198">
        <f t="shared" ca="1" si="3"/>
        <v>0.82986717345225303</v>
      </c>
      <c r="EM10" s="199">
        <f t="shared" ca="1" si="4"/>
        <v>9</v>
      </c>
      <c r="EN10" s="44"/>
      <c r="EO10" s="43">
        <v>10</v>
      </c>
      <c r="EP10" s="43">
        <v>0</v>
      </c>
      <c r="EQ10" s="107">
        <v>9</v>
      </c>
      <c r="ET10" s="198">
        <f t="shared" ca="1" si="5"/>
        <v>2.3565181667266621E-2</v>
      </c>
      <c r="EU10" s="199">
        <f t="shared" ca="1" si="6"/>
        <v>19</v>
      </c>
      <c r="EV10" s="44"/>
      <c r="EW10" s="43">
        <v>10</v>
      </c>
      <c r="EX10" s="43">
        <v>0</v>
      </c>
      <c r="EY10" s="107">
        <v>9</v>
      </c>
    </row>
    <row r="11" spans="1:155" s="1" customFormat="1" ht="39.950000000000003" customHeight="1" x14ac:dyDescent="0.25">
      <c r="A11" s="6"/>
      <c r="B11" s="202"/>
      <c r="C11" s="203"/>
      <c r="D11" s="148"/>
      <c r="E11" s="148"/>
      <c r="F11" s="148"/>
      <c r="G11" s="8"/>
      <c r="H11" s="6"/>
      <c r="I11" s="202"/>
      <c r="J11" s="203"/>
      <c r="K11" s="148"/>
      <c r="L11" s="148"/>
      <c r="M11" s="148"/>
      <c r="N11" s="8"/>
      <c r="O11" s="6"/>
      <c r="P11" s="202"/>
      <c r="Q11" s="203"/>
      <c r="R11" s="148"/>
      <c r="S11" s="148"/>
      <c r="T11" s="148"/>
      <c r="U11" s="8"/>
      <c r="V11" s="2"/>
      <c r="W11" s="2"/>
      <c r="X11" s="2"/>
      <c r="Y11" s="2"/>
      <c r="Z11" s="2"/>
      <c r="AA11" s="37"/>
      <c r="AB11" s="193" t="s">
        <v>149</v>
      </c>
      <c r="AC11" s="194">
        <f t="shared" ca="1" si="7"/>
        <v>1</v>
      </c>
      <c r="AD11" s="194">
        <f t="shared" ca="1" si="8"/>
        <v>0</v>
      </c>
      <c r="AE11" s="194">
        <f t="shared" ca="1" si="8"/>
        <v>0</v>
      </c>
      <c r="AF11" s="194">
        <f t="shared" ca="1" si="8"/>
        <v>0</v>
      </c>
      <c r="AG11" s="188"/>
      <c r="AH11" s="194">
        <f t="shared" ca="1" si="9"/>
        <v>0</v>
      </c>
      <c r="AI11" s="194">
        <f t="shared" ca="1" si="10"/>
        <v>6</v>
      </c>
      <c r="AJ11" s="194">
        <f t="shared" ca="1" si="11"/>
        <v>8</v>
      </c>
      <c r="AK11" s="194">
        <f t="shared" ca="1" si="11"/>
        <v>8</v>
      </c>
      <c r="AL11" s="188"/>
      <c r="AM11" s="195" t="s">
        <v>149</v>
      </c>
      <c r="AN11" s="194">
        <f t="shared" ca="1" si="12"/>
        <v>1000</v>
      </c>
      <c r="AO11" s="196" t="s">
        <v>20</v>
      </c>
      <c r="AP11" s="194">
        <f t="shared" ca="1" si="13"/>
        <v>688</v>
      </c>
      <c r="AQ11" s="196" t="s">
        <v>267</v>
      </c>
      <c r="AR11" s="194">
        <f t="shared" ca="1" si="14"/>
        <v>312</v>
      </c>
      <c r="AS11" s="188"/>
      <c r="AT11" s="195" t="s">
        <v>149</v>
      </c>
      <c r="AU11" s="197">
        <f t="shared" ca="1" si="19"/>
        <v>1</v>
      </c>
      <c r="AV11" s="197">
        <f t="shared" ca="1" si="20"/>
        <v>0</v>
      </c>
      <c r="AW11" s="197">
        <f t="shared" ca="1" si="21"/>
        <v>0</v>
      </c>
      <c r="AX11" s="197">
        <f t="shared" ca="1" si="22"/>
        <v>0</v>
      </c>
      <c r="AY11" s="188"/>
      <c r="AZ11" s="197">
        <f t="shared" ca="1" si="23"/>
        <v>0</v>
      </c>
      <c r="BA11" s="197">
        <f t="shared" ca="1" si="24"/>
        <v>6</v>
      </c>
      <c r="BB11" s="197">
        <f t="shared" ca="1" si="25"/>
        <v>8</v>
      </c>
      <c r="BC11" s="197">
        <f t="shared" ca="1" si="26"/>
        <v>8</v>
      </c>
      <c r="BD11" s="188"/>
      <c r="BE11" s="195" t="s">
        <v>268</v>
      </c>
      <c r="BF11" s="194">
        <f t="shared" ca="1" si="15"/>
        <v>1000</v>
      </c>
      <c r="BG11" s="196" t="s">
        <v>20</v>
      </c>
      <c r="BH11" s="194">
        <f t="shared" ca="1" si="16"/>
        <v>688</v>
      </c>
      <c r="BI11" s="196" t="s">
        <v>117</v>
      </c>
      <c r="BJ11" s="194">
        <f t="shared" ca="1" si="17"/>
        <v>312</v>
      </c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198">
        <f t="shared" ca="1" si="0"/>
        <v>0.38420262158483776</v>
      </c>
      <c r="DW11" s="199">
        <f t="shared" ca="1" si="18"/>
        <v>7</v>
      </c>
      <c r="DX11" s="44"/>
      <c r="DY11" s="43">
        <v>11</v>
      </c>
      <c r="DZ11" s="43">
        <v>1</v>
      </c>
      <c r="EA11" s="107">
        <v>0</v>
      </c>
      <c r="ED11" s="198">
        <f t="shared" ca="1" si="1"/>
        <v>0.8903397085494249</v>
      </c>
      <c r="EE11" s="199">
        <f t="shared" ca="1" si="2"/>
        <v>4</v>
      </c>
      <c r="EF11" s="44"/>
      <c r="EG11" s="43">
        <v>11</v>
      </c>
      <c r="EH11" s="105">
        <v>0</v>
      </c>
      <c r="EI11" s="106">
        <v>0</v>
      </c>
      <c r="EL11" s="198">
        <f t="shared" ca="1" si="3"/>
        <v>0.40548090013852567</v>
      </c>
      <c r="EM11" s="199">
        <f t="shared" ca="1" si="4"/>
        <v>14</v>
      </c>
      <c r="EN11" s="44"/>
      <c r="EO11" s="43">
        <v>11</v>
      </c>
      <c r="EP11" s="105">
        <v>0</v>
      </c>
      <c r="EQ11" s="106">
        <v>0</v>
      </c>
      <c r="ET11" s="198">
        <f t="shared" ca="1" si="5"/>
        <v>8.0076342960269886E-2</v>
      </c>
      <c r="EU11" s="199">
        <f t="shared" ca="1" si="6"/>
        <v>17</v>
      </c>
      <c r="EV11" s="44"/>
      <c r="EW11" s="43">
        <v>11</v>
      </c>
      <c r="EX11" s="105">
        <v>0</v>
      </c>
      <c r="EY11" s="106">
        <v>0</v>
      </c>
    </row>
    <row r="12" spans="1:155" s="1" customFormat="1" ht="42" customHeight="1" x14ac:dyDescent="0.25">
      <c r="A12" s="9"/>
      <c r="B12" s="2"/>
      <c r="C12" s="204">
        <f ca="1">$AC5</f>
        <v>1</v>
      </c>
      <c r="D12" s="204">
        <f ca="1">$AD5</f>
        <v>0</v>
      </c>
      <c r="E12" s="204">
        <f ca="1">$AE5</f>
        <v>0</v>
      </c>
      <c r="F12" s="204">
        <f ca="1">$AF5</f>
        <v>0</v>
      </c>
      <c r="G12" s="8"/>
      <c r="H12" s="9"/>
      <c r="I12" s="2"/>
      <c r="J12" s="204">
        <f ca="1">$AC6</f>
        <v>1</v>
      </c>
      <c r="K12" s="204">
        <f ca="1">$AD6</f>
        <v>0</v>
      </c>
      <c r="L12" s="204">
        <f ca="1">$AE6</f>
        <v>0</v>
      </c>
      <c r="M12" s="204">
        <f ca="1">$AF6</f>
        <v>0</v>
      </c>
      <c r="N12" s="8"/>
      <c r="O12" s="9"/>
      <c r="P12" s="2"/>
      <c r="Q12" s="204">
        <f ca="1">$AC7</f>
        <v>1</v>
      </c>
      <c r="R12" s="204">
        <f ca="1">$AD7</f>
        <v>0</v>
      </c>
      <c r="S12" s="204">
        <f ca="1">$AE7</f>
        <v>0</v>
      </c>
      <c r="T12" s="204">
        <f ca="1">$AF7</f>
        <v>0</v>
      </c>
      <c r="U12" s="8"/>
      <c r="V12" s="2"/>
      <c r="W12" s="2"/>
      <c r="X12" s="2"/>
      <c r="Y12" s="2"/>
      <c r="Z12" s="2"/>
      <c r="AA12" s="37"/>
      <c r="AB12" s="193" t="s">
        <v>12</v>
      </c>
      <c r="AC12" s="194">
        <f t="shared" ca="1" si="7"/>
        <v>1</v>
      </c>
      <c r="AD12" s="194">
        <f t="shared" ca="1" si="8"/>
        <v>0</v>
      </c>
      <c r="AE12" s="194">
        <f t="shared" ca="1" si="8"/>
        <v>0</v>
      </c>
      <c r="AF12" s="194">
        <f t="shared" ca="1" si="8"/>
        <v>0</v>
      </c>
      <c r="AG12" s="188"/>
      <c r="AH12" s="194">
        <f t="shared" ca="1" si="9"/>
        <v>0</v>
      </c>
      <c r="AI12" s="194">
        <f t="shared" ca="1" si="10"/>
        <v>3</v>
      </c>
      <c r="AJ12" s="194">
        <f t="shared" ca="1" si="11"/>
        <v>3</v>
      </c>
      <c r="AK12" s="194">
        <f t="shared" ca="1" si="11"/>
        <v>6</v>
      </c>
      <c r="AL12" s="188"/>
      <c r="AM12" s="195" t="s">
        <v>12</v>
      </c>
      <c r="AN12" s="194">
        <f t="shared" ca="1" si="12"/>
        <v>1000</v>
      </c>
      <c r="AO12" s="196" t="s">
        <v>269</v>
      </c>
      <c r="AP12" s="194">
        <f t="shared" ca="1" si="13"/>
        <v>336</v>
      </c>
      <c r="AQ12" s="196" t="s">
        <v>267</v>
      </c>
      <c r="AR12" s="194">
        <f t="shared" ca="1" si="14"/>
        <v>664</v>
      </c>
      <c r="AS12" s="188"/>
      <c r="AT12" s="195" t="s">
        <v>270</v>
      </c>
      <c r="AU12" s="197">
        <f t="shared" ca="1" si="19"/>
        <v>1</v>
      </c>
      <c r="AV12" s="197">
        <f t="shared" ca="1" si="20"/>
        <v>0</v>
      </c>
      <c r="AW12" s="197">
        <f t="shared" ca="1" si="21"/>
        <v>0</v>
      </c>
      <c r="AX12" s="197">
        <f t="shared" ca="1" si="22"/>
        <v>0</v>
      </c>
      <c r="AY12" s="188"/>
      <c r="AZ12" s="197">
        <f t="shared" ca="1" si="23"/>
        <v>0</v>
      </c>
      <c r="BA12" s="197">
        <f t="shared" ca="1" si="24"/>
        <v>3</v>
      </c>
      <c r="BB12" s="197">
        <f t="shared" ca="1" si="25"/>
        <v>3</v>
      </c>
      <c r="BC12" s="197">
        <f t="shared" ca="1" si="26"/>
        <v>6</v>
      </c>
      <c r="BD12" s="188"/>
      <c r="BE12" s="195" t="s">
        <v>12</v>
      </c>
      <c r="BF12" s="194">
        <f t="shared" ca="1" si="15"/>
        <v>1000</v>
      </c>
      <c r="BG12" s="196" t="s">
        <v>20</v>
      </c>
      <c r="BH12" s="194">
        <f t="shared" ca="1" si="16"/>
        <v>336</v>
      </c>
      <c r="BI12" s="196" t="s">
        <v>267</v>
      </c>
      <c r="BJ12" s="194">
        <f t="shared" ca="1" si="17"/>
        <v>664</v>
      </c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  <c r="CY12" s="37"/>
      <c r="CZ12" s="37"/>
      <c r="DA12" s="37"/>
      <c r="DB12" s="37"/>
      <c r="DC12" s="37"/>
      <c r="DD12" s="37"/>
      <c r="DE12" s="37"/>
      <c r="DF12" s="37"/>
      <c r="DG12" s="37"/>
      <c r="DH12" s="37"/>
      <c r="DI12" s="37"/>
      <c r="DJ12" s="37"/>
      <c r="DK12" s="37"/>
      <c r="DL12" s="37"/>
      <c r="DM12" s="37"/>
      <c r="DN12" s="37"/>
      <c r="DO12" s="37"/>
      <c r="DP12" s="37"/>
      <c r="DQ12" s="37"/>
      <c r="DR12" s="37"/>
      <c r="DS12" s="37"/>
      <c r="DT12" s="37"/>
      <c r="DU12" s="37"/>
      <c r="DV12" s="198">
        <f t="shared" ca="1" si="0"/>
        <v>0.60700615573530547</v>
      </c>
      <c r="DW12" s="199">
        <f t="shared" ca="1" si="18"/>
        <v>6</v>
      </c>
      <c r="DX12" s="44"/>
      <c r="DY12" s="43">
        <v>12</v>
      </c>
      <c r="DZ12" s="43">
        <v>1</v>
      </c>
      <c r="EA12" s="107">
        <v>0</v>
      </c>
      <c r="ED12" s="198">
        <f t="shared" ca="1" si="1"/>
        <v>0.76542091451402139</v>
      </c>
      <c r="EE12" s="199">
        <f t="shared" ca="1" si="2"/>
        <v>6</v>
      </c>
      <c r="EF12" s="44"/>
      <c r="EG12" s="43">
        <v>12</v>
      </c>
      <c r="EH12" s="43">
        <v>0</v>
      </c>
      <c r="EI12" s="107">
        <v>1</v>
      </c>
      <c r="EL12" s="198">
        <f t="shared" ca="1" si="3"/>
        <v>0.94102214698752251</v>
      </c>
      <c r="EM12" s="199">
        <f t="shared" ca="1" si="4"/>
        <v>1</v>
      </c>
      <c r="EN12" s="44"/>
      <c r="EO12" s="43">
        <v>12</v>
      </c>
      <c r="EP12" s="43">
        <v>0</v>
      </c>
      <c r="EQ12" s="107">
        <v>1</v>
      </c>
      <c r="ET12" s="198">
        <f t="shared" ca="1" si="5"/>
        <v>2.4568224763612756E-2</v>
      </c>
      <c r="EU12" s="199">
        <f t="shared" ca="1" si="6"/>
        <v>18</v>
      </c>
      <c r="EV12" s="44"/>
      <c r="EW12" s="43">
        <v>12</v>
      </c>
      <c r="EX12" s="43">
        <v>0</v>
      </c>
      <c r="EY12" s="107">
        <v>1</v>
      </c>
    </row>
    <row r="13" spans="1:155" s="1" customFormat="1" ht="42" customHeight="1" thickBot="1" x14ac:dyDescent="0.3">
      <c r="A13" s="9"/>
      <c r="B13" s="152" t="s">
        <v>257</v>
      </c>
      <c r="C13" s="152">
        <f ca="1">$AH5</f>
        <v>0</v>
      </c>
      <c r="D13" s="152">
        <f ca="1">$AI5</f>
        <v>0</v>
      </c>
      <c r="E13" s="152">
        <f ca="1">$AJ5</f>
        <v>1</v>
      </c>
      <c r="F13" s="152">
        <f ca="1">$AK5</f>
        <v>5</v>
      </c>
      <c r="G13" s="8"/>
      <c r="H13" s="9"/>
      <c r="I13" s="152" t="s">
        <v>257</v>
      </c>
      <c r="J13" s="152">
        <f ca="1">$AH6</f>
        <v>0</v>
      </c>
      <c r="K13" s="152">
        <f ca="1">$AI6</f>
        <v>7</v>
      </c>
      <c r="L13" s="152">
        <f ca="1">$AJ6</f>
        <v>9</v>
      </c>
      <c r="M13" s="152">
        <f ca="1">$AK6</f>
        <v>4</v>
      </c>
      <c r="N13" s="8"/>
      <c r="O13" s="9"/>
      <c r="P13" s="152" t="s">
        <v>257</v>
      </c>
      <c r="Q13" s="152">
        <f ca="1">$AH7</f>
        <v>0</v>
      </c>
      <c r="R13" s="152">
        <f ca="1">$AI7</f>
        <v>1</v>
      </c>
      <c r="S13" s="152">
        <f ca="1">$AJ7</f>
        <v>0</v>
      </c>
      <c r="T13" s="152">
        <f ca="1">$AK7</f>
        <v>4</v>
      </c>
      <c r="U13" s="8"/>
      <c r="V13" s="2"/>
      <c r="W13" s="2"/>
      <c r="X13" s="2"/>
      <c r="Y13" s="2"/>
      <c r="Z13" s="2"/>
      <c r="AA13" s="37"/>
      <c r="AB13" s="193" t="s">
        <v>150</v>
      </c>
      <c r="AC13" s="194">
        <f t="shared" ca="1" si="7"/>
        <v>1</v>
      </c>
      <c r="AD13" s="194">
        <f t="shared" ca="1" si="8"/>
        <v>0</v>
      </c>
      <c r="AE13" s="194">
        <f t="shared" ca="1" si="8"/>
        <v>0</v>
      </c>
      <c r="AF13" s="194">
        <f t="shared" ca="1" si="8"/>
        <v>0</v>
      </c>
      <c r="AG13" s="188"/>
      <c r="AH13" s="194">
        <f t="shared" ca="1" si="9"/>
        <v>0</v>
      </c>
      <c r="AI13" s="194">
        <f t="shared" ca="1" si="10"/>
        <v>5</v>
      </c>
      <c r="AJ13" s="194">
        <f t="shared" ca="1" si="11"/>
        <v>0</v>
      </c>
      <c r="AK13" s="194">
        <f t="shared" ca="1" si="11"/>
        <v>7</v>
      </c>
      <c r="AL13" s="188"/>
      <c r="AM13" s="195" t="s">
        <v>150</v>
      </c>
      <c r="AN13" s="194">
        <f t="shared" ca="1" si="12"/>
        <v>1000</v>
      </c>
      <c r="AO13" s="196" t="s">
        <v>20</v>
      </c>
      <c r="AP13" s="194">
        <f t="shared" ca="1" si="13"/>
        <v>507</v>
      </c>
      <c r="AQ13" s="196" t="s">
        <v>117</v>
      </c>
      <c r="AR13" s="194">
        <f t="shared" ca="1" si="14"/>
        <v>493</v>
      </c>
      <c r="AS13" s="188"/>
      <c r="AT13" s="195" t="s">
        <v>150</v>
      </c>
      <c r="AU13" s="197">
        <f t="shared" ca="1" si="19"/>
        <v>1</v>
      </c>
      <c r="AV13" s="197">
        <f t="shared" ca="1" si="20"/>
        <v>0</v>
      </c>
      <c r="AW13" s="197">
        <f t="shared" ca="1" si="21"/>
        <v>0</v>
      </c>
      <c r="AX13" s="197">
        <f t="shared" ca="1" si="22"/>
        <v>0</v>
      </c>
      <c r="AY13" s="188"/>
      <c r="AZ13" s="197">
        <f t="shared" ca="1" si="23"/>
        <v>0</v>
      </c>
      <c r="BA13" s="197">
        <f t="shared" ca="1" si="24"/>
        <v>5</v>
      </c>
      <c r="BB13" s="197">
        <f t="shared" ca="1" si="25"/>
        <v>0</v>
      </c>
      <c r="BC13" s="197">
        <f t="shared" ca="1" si="26"/>
        <v>7</v>
      </c>
      <c r="BD13" s="188"/>
      <c r="BE13" s="195" t="s">
        <v>150</v>
      </c>
      <c r="BF13" s="194">
        <f t="shared" ca="1" si="15"/>
        <v>1000</v>
      </c>
      <c r="BG13" s="196" t="s">
        <v>271</v>
      </c>
      <c r="BH13" s="194">
        <f t="shared" ca="1" si="16"/>
        <v>507</v>
      </c>
      <c r="BI13" s="196" t="s">
        <v>117</v>
      </c>
      <c r="BJ13" s="194">
        <f t="shared" ca="1" si="17"/>
        <v>493</v>
      </c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198"/>
      <c r="DW13" s="199"/>
      <c r="DX13" s="44"/>
      <c r="DY13" s="43"/>
      <c r="DZ13" s="85"/>
      <c r="EA13" s="107"/>
      <c r="ED13" s="198">
        <f t="shared" ca="1" si="1"/>
        <v>0.93436248235619668</v>
      </c>
      <c r="EE13" s="199">
        <f t="shared" ca="1" si="2"/>
        <v>3</v>
      </c>
      <c r="EF13" s="44"/>
      <c r="EG13" s="43">
        <v>13</v>
      </c>
      <c r="EH13" s="43">
        <v>0</v>
      </c>
      <c r="EI13" s="107">
        <v>2</v>
      </c>
      <c r="EL13" s="198">
        <f t="shared" ca="1" si="3"/>
        <v>0.93601334355641708</v>
      </c>
      <c r="EM13" s="199">
        <f t="shared" ca="1" si="4"/>
        <v>2</v>
      </c>
      <c r="EN13" s="44"/>
      <c r="EO13" s="43">
        <v>13</v>
      </c>
      <c r="EP13" s="43">
        <v>0</v>
      </c>
      <c r="EQ13" s="107">
        <v>2</v>
      </c>
      <c r="ET13" s="198">
        <f t="shared" ca="1" si="5"/>
        <v>0.67863594483708722</v>
      </c>
      <c r="EU13" s="199">
        <f t="shared" ca="1" si="6"/>
        <v>2</v>
      </c>
      <c r="EV13" s="44"/>
      <c r="EW13" s="43">
        <v>13</v>
      </c>
      <c r="EX13" s="43">
        <v>0</v>
      </c>
      <c r="EY13" s="107">
        <v>2</v>
      </c>
    </row>
    <row r="14" spans="1:155" s="1" customFormat="1" ht="42" customHeight="1" x14ac:dyDescent="0.25">
      <c r="A14" s="9"/>
      <c r="B14" s="205"/>
      <c r="C14" s="206">
        <f ca="1">MOD(ROUNDDOWN($AR5/1000,0),10)</f>
        <v>0</v>
      </c>
      <c r="D14" s="206">
        <f ca="1">MOD(ROUNDDOWN($AR5/100,0),10)</f>
        <v>9</v>
      </c>
      <c r="E14" s="206">
        <f ca="1">MOD(ROUNDDOWN($AR5/10,0),10)</f>
        <v>8</v>
      </c>
      <c r="F14" s="206">
        <f ca="1">MOD(ROUNDDOWN($AR5/1,0),10)</f>
        <v>5</v>
      </c>
      <c r="G14" s="8"/>
      <c r="H14" s="9"/>
      <c r="I14" s="205"/>
      <c r="J14" s="206">
        <f ca="1">MOD(ROUNDDOWN($AR6/1000,0),10)</f>
        <v>0</v>
      </c>
      <c r="K14" s="206">
        <f ca="1">MOD(ROUNDDOWN($AR6/100,0),10)</f>
        <v>2</v>
      </c>
      <c r="L14" s="206">
        <f ca="1">MOD(ROUNDDOWN($AR6/10,0),10)</f>
        <v>0</v>
      </c>
      <c r="M14" s="206">
        <f ca="1">MOD(ROUNDDOWN($AR6/1,0),10)</f>
        <v>6</v>
      </c>
      <c r="N14" s="8"/>
      <c r="O14" s="9"/>
      <c r="P14" s="205"/>
      <c r="Q14" s="206">
        <f ca="1">MOD(ROUNDDOWN($AR7/1000,0),10)</f>
        <v>0</v>
      </c>
      <c r="R14" s="206">
        <f ca="1">MOD(ROUNDDOWN($AR7/100,0),10)</f>
        <v>8</v>
      </c>
      <c r="S14" s="206">
        <f ca="1">MOD(ROUNDDOWN($AR7/10,0),10)</f>
        <v>9</v>
      </c>
      <c r="T14" s="206">
        <f ca="1">MOD(ROUNDDOWN($AR7/1,0),10)</f>
        <v>6</v>
      </c>
      <c r="U14" s="8"/>
      <c r="V14" s="2"/>
      <c r="W14" s="2"/>
      <c r="X14" s="2"/>
      <c r="Y14" s="2"/>
      <c r="AA14" s="37"/>
      <c r="AB14" s="186"/>
      <c r="AC14" s="186"/>
      <c r="AD14" s="186"/>
      <c r="AE14" s="186"/>
      <c r="AF14" s="186"/>
      <c r="AG14" s="186"/>
      <c r="AH14" s="186"/>
      <c r="AI14" s="188"/>
      <c r="AJ14" s="188"/>
      <c r="AK14" s="188"/>
      <c r="AL14" s="207"/>
      <c r="AM14" s="186"/>
      <c r="AN14" s="186"/>
      <c r="AO14" s="186"/>
      <c r="AP14" s="186"/>
      <c r="AQ14" s="186"/>
      <c r="AR14" s="186"/>
      <c r="AS14" s="186"/>
      <c r="AT14" s="188"/>
      <c r="AU14" s="188"/>
      <c r="AV14" s="188"/>
      <c r="AW14" s="188"/>
      <c r="AX14" s="188"/>
      <c r="AY14" s="188"/>
      <c r="AZ14" s="188"/>
      <c r="BA14" s="188"/>
      <c r="BB14" s="188"/>
      <c r="BC14" s="188"/>
      <c r="BD14" s="188"/>
      <c r="BE14" s="188"/>
      <c r="BF14" s="188"/>
      <c r="BG14" s="188"/>
      <c r="BH14" s="188"/>
      <c r="BI14" s="188"/>
      <c r="BJ14" s="188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7"/>
      <c r="DF14" s="37"/>
      <c r="DG14" s="37"/>
      <c r="DH14" s="37"/>
      <c r="DI14" s="37"/>
      <c r="DJ14" s="37"/>
      <c r="DK14" s="37"/>
      <c r="DL14" s="37"/>
      <c r="DM14" s="37"/>
      <c r="DN14" s="37"/>
      <c r="DO14" s="37"/>
      <c r="DP14" s="37"/>
      <c r="DQ14" s="37"/>
      <c r="DR14" s="37"/>
      <c r="DS14" s="37"/>
      <c r="DT14" s="37"/>
      <c r="DU14" s="37"/>
      <c r="DV14" s="198"/>
      <c r="DW14" s="199"/>
      <c r="DX14" s="44"/>
      <c r="DY14" s="43"/>
      <c r="DZ14" s="85"/>
      <c r="EA14" s="107"/>
      <c r="ED14" s="198">
        <f t="shared" ca="1" si="1"/>
        <v>0.50318917530994545</v>
      </c>
      <c r="EE14" s="199">
        <f t="shared" ca="1" si="2"/>
        <v>10</v>
      </c>
      <c r="EF14" s="44"/>
      <c r="EG14" s="43">
        <v>14</v>
      </c>
      <c r="EH14" s="43">
        <v>0</v>
      </c>
      <c r="EI14" s="107">
        <v>3</v>
      </c>
      <c r="EL14" s="198">
        <f t="shared" ca="1" si="3"/>
        <v>0.85126376114526559</v>
      </c>
      <c r="EM14" s="199">
        <f t="shared" ca="1" si="4"/>
        <v>8</v>
      </c>
      <c r="EN14" s="44"/>
      <c r="EO14" s="43">
        <v>14</v>
      </c>
      <c r="EP14" s="43">
        <v>0</v>
      </c>
      <c r="EQ14" s="107">
        <v>3</v>
      </c>
      <c r="ET14" s="198">
        <f t="shared" ca="1" si="5"/>
        <v>0.1521786985796626</v>
      </c>
      <c r="EU14" s="199">
        <f t="shared" ca="1" si="6"/>
        <v>16</v>
      </c>
      <c r="EV14" s="44"/>
      <c r="EW14" s="43">
        <v>14</v>
      </c>
      <c r="EX14" s="43">
        <v>0</v>
      </c>
      <c r="EY14" s="107">
        <v>3</v>
      </c>
    </row>
    <row r="15" spans="1:155" s="1" customFormat="1" ht="20.100000000000001" customHeight="1" x14ac:dyDescent="0.4">
      <c r="A15" s="14"/>
      <c r="B15" s="15"/>
      <c r="C15" s="15"/>
      <c r="D15" s="15"/>
      <c r="E15" s="15"/>
      <c r="F15" s="15"/>
      <c r="G15" s="16"/>
      <c r="H15" s="14"/>
      <c r="I15" s="15"/>
      <c r="J15" s="15"/>
      <c r="K15" s="15"/>
      <c r="L15" s="15"/>
      <c r="M15" s="15"/>
      <c r="N15" s="16"/>
      <c r="O15" s="14"/>
      <c r="P15" s="15"/>
      <c r="Q15" s="15"/>
      <c r="R15" s="15"/>
      <c r="S15" s="15"/>
      <c r="T15" s="15"/>
      <c r="U15" s="16"/>
      <c r="V15" s="2"/>
      <c r="W15" s="2"/>
      <c r="X15" s="2"/>
      <c r="Y15" s="2"/>
      <c r="Z15" s="2"/>
      <c r="AA15" s="37"/>
      <c r="AB15" s="208" t="s">
        <v>272</v>
      </c>
      <c r="AC15" s="209" t="s">
        <v>273</v>
      </c>
      <c r="AD15" s="209" t="s">
        <v>274</v>
      </c>
      <c r="AE15" s="209" t="s">
        <v>56</v>
      </c>
      <c r="AF15" s="209" t="s">
        <v>30</v>
      </c>
      <c r="AG15" s="209" t="s">
        <v>32</v>
      </c>
      <c r="AH15" s="209" t="s">
        <v>31</v>
      </c>
      <c r="AI15" s="210"/>
      <c r="AJ15" s="208"/>
      <c r="AK15" s="211" t="s">
        <v>273</v>
      </c>
      <c r="AL15" s="209" t="s">
        <v>274</v>
      </c>
      <c r="AM15" s="209" t="s">
        <v>56</v>
      </c>
      <c r="AN15" s="209" t="s">
        <v>30</v>
      </c>
      <c r="AO15" s="209" t="s">
        <v>32</v>
      </c>
      <c r="AP15" s="209" t="s">
        <v>31</v>
      </c>
      <c r="AQ15" s="212"/>
      <c r="AR15" s="208"/>
      <c r="AS15" s="211" t="s">
        <v>275</v>
      </c>
      <c r="AT15" s="209" t="s">
        <v>276</v>
      </c>
      <c r="AU15" s="209" t="s">
        <v>56</v>
      </c>
      <c r="AV15" s="209" t="s">
        <v>30</v>
      </c>
      <c r="AW15" s="209" t="s">
        <v>32</v>
      </c>
      <c r="AX15" s="209" t="s">
        <v>31</v>
      </c>
      <c r="AY15" s="188"/>
      <c r="AZ15" s="208"/>
      <c r="BA15" s="211" t="s">
        <v>273</v>
      </c>
      <c r="BB15" s="209" t="s">
        <v>274</v>
      </c>
      <c r="BC15" s="209" t="s">
        <v>277</v>
      </c>
      <c r="BD15" s="209" t="s">
        <v>278</v>
      </c>
      <c r="BE15" s="209" t="s">
        <v>32</v>
      </c>
      <c r="BF15" s="209" t="s">
        <v>31</v>
      </c>
      <c r="BG15" s="188"/>
      <c r="BH15" s="188"/>
      <c r="BI15" s="188"/>
      <c r="BJ15" s="188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37"/>
      <c r="DQ15" s="37"/>
      <c r="DR15" s="37"/>
      <c r="DS15" s="37"/>
      <c r="DT15" s="37"/>
      <c r="DU15" s="37"/>
      <c r="DV15" s="198"/>
      <c r="DW15" s="199"/>
      <c r="DX15" s="44"/>
      <c r="DY15" s="43"/>
      <c r="DZ15" s="85"/>
      <c r="EA15" s="107"/>
      <c r="ED15" s="198">
        <f t="shared" ca="1" si="1"/>
        <v>0.36422219679435286</v>
      </c>
      <c r="EE15" s="199">
        <f t="shared" ca="1" si="2"/>
        <v>14</v>
      </c>
      <c r="EF15" s="44"/>
      <c r="EG15" s="43">
        <v>15</v>
      </c>
      <c r="EH15" s="43">
        <v>0</v>
      </c>
      <c r="EI15" s="107">
        <v>4</v>
      </c>
      <c r="EL15" s="198">
        <f t="shared" ca="1" si="3"/>
        <v>0.19373139697421005</v>
      </c>
      <c r="EM15" s="199">
        <f t="shared" ca="1" si="4"/>
        <v>18</v>
      </c>
      <c r="EN15" s="44"/>
      <c r="EO15" s="43">
        <v>15</v>
      </c>
      <c r="EP15" s="43">
        <v>0</v>
      </c>
      <c r="EQ15" s="107">
        <v>4</v>
      </c>
      <c r="ET15" s="198">
        <f t="shared" ca="1" si="5"/>
        <v>0.22928089378718641</v>
      </c>
      <c r="EU15" s="199">
        <f t="shared" ca="1" si="6"/>
        <v>13</v>
      </c>
      <c r="EV15" s="44"/>
      <c r="EW15" s="43">
        <v>15</v>
      </c>
      <c r="EX15" s="43">
        <v>0</v>
      </c>
      <c r="EY15" s="107">
        <v>4</v>
      </c>
    </row>
    <row r="16" spans="1:155" s="1" customFormat="1" ht="39.950000000000003" customHeight="1" x14ac:dyDescent="0.25">
      <c r="A16" s="3"/>
      <c r="B16" s="200" t="s">
        <v>279</v>
      </c>
      <c r="C16" s="4"/>
      <c r="D16" s="149"/>
      <c r="E16" s="149"/>
      <c r="F16" s="201"/>
      <c r="G16" s="5"/>
      <c r="H16" s="3"/>
      <c r="I16" s="200" t="s">
        <v>280</v>
      </c>
      <c r="J16" s="4"/>
      <c r="K16" s="149"/>
      <c r="L16" s="149"/>
      <c r="M16" s="201"/>
      <c r="N16" s="5"/>
      <c r="O16" s="3"/>
      <c r="P16" s="200" t="s">
        <v>281</v>
      </c>
      <c r="Q16" s="4"/>
      <c r="R16" s="149"/>
      <c r="S16" s="149"/>
      <c r="T16" s="201"/>
      <c r="U16" s="5"/>
      <c r="V16" s="2"/>
      <c r="Y16" s="2"/>
      <c r="Z16" s="2"/>
      <c r="AA16" s="37"/>
      <c r="AB16" s="193" t="s">
        <v>17</v>
      </c>
      <c r="AC16" s="213">
        <f ca="1">BJ43</f>
        <v>0</v>
      </c>
      <c r="AD16" s="214">
        <f ca="1">BR43</f>
        <v>9</v>
      </c>
      <c r="AE16" s="213">
        <f ca="1">BW43</f>
        <v>10</v>
      </c>
      <c r="AF16" s="213" t="str">
        <f ca="1">CE43</f>
        <v/>
      </c>
      <c r="AG16" s="213">
        <f ca="1">CJ43</f>
        <v>10</v>
      </c>
      <c r="AH16" s="215" t="str">
        <f ca="1">CR43</f>
        <v/>
      </c>
      <c r="AI16" s="210"/>
      <c r="AJ16" s="193" t="s">
        <v>17</v>
      </c>
      <c r="AK16" s="213" t="str">
        <f t="shared" ref="AK16:AP27" ca="1" si="27">IF(AC16="","",VLOOKUP(AC16,$BH$16:$BK$26,2,FALSE))</f>
        <v>○</v>
      </c>
      <c r="AL16" s="213" t="str">
        <f t="shared" ca="1" si="27"/>
        <v>○</v>
      </c>
      <c r="AM16" s="213" t="str">
        <f t="shared" ca="1" si="27"/>
        <v>○</v>
      </c>
      <c r="AN16" s="213" t="str">
        <f t="shared" ca="1" si="27"/>
        <v/>
      </c>
      <c r="AO16" s="213" t="str">
        <f t="shared" ca="1" si="27"/>
        <v>○</v>
      </c>
      <c r="AP16" s="213" t="str">
        <f t="shared" ca="1" si="27"/>
        <v/>
      </c>
      <c r="AQ16" s="216"/>
      <c r="AR16" s="193" t="s">
        <v>17</v>
      </c>
      <c r="AS16" s="213" t="str">
        <f t="shared" ref="AS16:AX27" ca="1" si="28">IF(AC16="","",VLOOKUP(AC16,$BH$16:$BK$26,3,FALSE))</f>
        <v>⓪</v>
      </c>
      <c r="AT16" s="213" t="str">
        <f t="shared" ca="1" si="28"/>
        <v>⑨</v>
      </c>
      <c r="AU16" s="213" t="str">
        <f t="shared" ca="1" si="28"/>
        <v>⑩</v>
      </c>
      <c r="AV16" s="213" t="str">
        <f t="shared" ca="1" si="28"/>
        <v/>
      </c>
      <c r="AW16" s="213" t="str">
        <f t="shared" ca="1" si="28"/>
        <v>⑩</v>
      </c>
      <c r="AX16" s="213" t="str">
        <f t="shared" ca="1" si="28"/>
        <v/>
      </c>
      <c r="AY16" s="188"/>
      <c r="AZ16" s="193" t="s">
        <v>282</v>
      </c>
      <c r="BA16" s="213">
        <f t="shared" ref="BA16:BF27" ca="1" si="29">IF(AC16="","",VLOOKUP(AC16,$BH$16:$BK$26,4,FALSE))</f>
        <v>0</v>
      </c>
      <c r="BB16" s="213">
        <f t="shared" ca="1" si="29"/>
        <v>9</v>
      </c>
      <c r="BC16" s="213">
        <f t="shared" ca="1" si="29"/>
        <v>10</v>
      </c>
      <c r="BD16" s="213" t="str">
        <f t="shared" ca="1" si="29"/>
        <v/>
      </c>
      <c r="BE16" s="213">
        <f t="shared" ca="1" si="29"/>
        <v>10</v>
      </c>
      <c r="BF16" s="213" t="str">
        <f t="shared" ca="1" si="29"/>
        <v/>
      </c>
      <c r="BG16" s="188"/>
      <c r="BH16" s="217">
        <v>0</v>
      </c>
      <c r="BI16" s="218" t="s">
        <v>14</v>
      </c>
      <c r="BJ16" s="218" t="s">
        <v>283</v>
      </c>
      <c r="BK16" s="219">
        <v>0</v>
      </c>
      <c r="BM16" s="37"/>
      <c r="BN16" s="37"/>
      <c r="BO16" s="37"/>
      <c r="BP16" s="37"/>
      <c r="BQ16" s="37"/>
      <c r="BR16" s="37"/>
      <c r="BT16" s="37"/>
      <c r="BU16" s="37"/>
      <c r="BV16" s="37"/>
      <c r="BW16" s="37"/>
      <c r="BX16" s="37"/>
      <c r="BY16" s="37"/>
      <c r="BZ16" s="37"/>
      <c r="CA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7"/>
      <c r="DB16" s="37"/>
      <c r="DC16" s="37"/>
      <c r="DD16" s="37"/>
      <c r="DE16" s="37"/>
      <c r="DF16" s="37"/>
      <c r="DG16" s="37"/>
      <c r="DH16" s="37"/>
      <c r="DI16" s="37"/>
      <c r="DJ16" s="37"/>
      <c r="DK16" s="37"/>
      <c r="DL16" s="37"/>
      <c r="DM16" s="37"/>
      <c r="DN16" s="37"/>
      <c r="DO16" s="37"/>
      <c r="DP16" s="37"/>
      <c r="DQ16" s="37"/>
      <c r="DR16" s="37"/>
      <c r="DS16" s="37"/>
      <c r="DT16" s="37"/>
      <c r="DU16" s="37"/>
      <c r="DV16" s="198"/>
      <c r="DW16" s="199"/>
      <c r="DX16" s="44"/>
      <c r="DY16" s="43"/>
      <c r="DZ16" s="85"/>
      <c r="EA16" s="107"/>
      <c r="ED16" s="198">
        <f t="shared" ca="1" si="1"/>
        <v>0.15444738389163526</v>
      </c>
      <c r="EE16" s="199">
        <f t="shared" ca="1" si="2"/>
        <v>17</v>
      </c>
      <c r="EF16" s="44"/>
      <c r="EG16" s="43">
        <v>16</v>
      </c>
      <c r="EH16" s="43">
        <v>0</v>
      </c>
      <c r="EI16" s="107">
        <v>5</v>
      </c>
      <c r="EL16" s="198">
        <f t="shared" ca="1" si="3"/>
        <v>0.27269557175073644</v>
      </c>
      <c r="EM16" s="199">
        <f t="shared" ca="1" si="4"/>
        <v>17</v>
      </c>
      <c r="EN16" s="44"/>
      <c r="EO16" s="43">
        <v>16</v>
      </c>
      <c r="EP16" s="43">
        <v>0</v>
      </c>
      <c r="EQ16" s="107">
        <v>5</v>
      </c>
      <c r="ET16" s="198">
        <f t="shared" ca="1" si="5"/>
        <v>0.21699385240503577</v>
      </c>
      <c r="EU16" s="199">
        <f t="shared" ca="1" si="6"/>
        <v>14</v>
      </c>
      <c r="EV16" s="44"/>
      <c r="EW16" s="43">
        <v>16</v>
      </c>
      <c r="EX16" s="43">
        <v>0</v>
      </c>
      <c r="EY16" s="107">
        <v>5</v>
      </c>
    </row>
    <row r="17" spans="1:155" s="1" customFormat="1" ht="39.950000000000003" customHeight="1" x14ac:dyDescent="0.25">
      <c r="A17" s="6"/>
      <c r="B17" s="202"/>
      <c r="C17" s="203"/>
      <c r="D17" s="148"/>
      <c r="E17" s="148"/>
      <c r="F17" s="148"/>
      <c r="G17" s="8"/>
      <c r="H17" s="6"/>
      <c r="I17" s="202"/>
      <c r="J17" s="203"/>
      <c r="K17" s="148"/>
      <c r="L17" s="148"/>
      <c r="M17" s="148"/>
      <c r="N17" s="8"/>
      <c r="O17" s="6"/>
      <c r="P17" s="202"/>
      <c r="Q17" s="203"/>
      <c r="R17" s="148"/>
      <c r="S17" s="148"/>
      <c r="T17" s="148"/>
      <c r="U17" s="8"/>
      <c r="V17" s="2"/>
      <c r="Y17" s="2"/>
      <c r="Z17" s="2"/>
      <c r="AA17" s="37"/>
      <c r="AB17" s="193" t="s">
        <v>284</v>
      </c>
      <c r="AC17" s="213">
        <f t="shared" ref="AC17:AC27" ca="1" si="30">BJ44</f>
        <v>0</v>
      </c>
      <c r="AD17" s="213">
        <f t="shared" ref="AD17:AD27" ca="1" si="31">BR44</f>
        <v>9</v>
      </c>
      <c r="AE17" s="213">
        <f t="shared" ref="AE17:AE27" ca="1" si="32">BW44</f>
        <v>10</v>
      </c>
      <c r="AF17" s="213">
        <f t="shared" ref="AF17:AF27" ca="1" si="33">CE44</f>
        <v>9</v>
      </c>
      <c r="AG17" s="213">
        <f t="shared" ref="AG17:AG27" ca="1" si="34">CJ44</f>
        <v>10</v>
      </c>
      <c r="AH17" s="215">
        <f t="shared" ref="AH17:AH27" ca="1" si="35">CR44</f>
        <v>10</v>
      </c>
      <c r="AI17" s="210"/>
      <c r="AJ17" s="193" t="s">
        <v>3</v>
      </c>
      <c r="AK17" s="213" t="str">
        <f t="shared" ca="1" si="27"/>
        <v>○</v>
      </c>
      <c r="AL17" s="213" t="str">
        <f t="shared" ca="1" si="27"/>
        <v>○</v>
      </c>
      <c r="AM17" s="213" t="str">
        <f t="shared" ca="1" si="27"/>
        <v>○</v>
      </c>
      <c r="AN17" s="213" t="str">
        <f t="shared" ca="1" si="27"/>
        <v>○</v>
      </c>
      <c r="AO17" s="213" t="str">
        <f t="shared" ca="1" si="27"/>
        <v>○</v>
      </c>
      <c r="AP17" s="213" t="str">
        <f t="shared" ca="1" si="27"/>
        <v>○</v>
      </c>
      <c r="AQ17" s="216"/>
      <c r="AR17" s="193" t="s">
        <v>3</v>
      </c>
      <c r="AS17" s="213" t="str">
        <f t="shared" ca="1" si="28"/>
        <v>⓪</v>
      </c>
      <c r="AT17" s="213" t="str">
        <f t="shared" ca="1" si="28"/>
        <v>⑨</v>
      </c>
      <c r="AU17" s="213" t="str">
        <f t="shared" ca="1" si="28"/>
        <v>⑩</v>
      </c>
      <c r="AV17" s="213" t="str">
        <f t="shared" ca="1" si="28"/>
        <v>⑨</v>
      </c>
      <c r="AW17" s="213" t="str">
        <f t="shared" ca="1" si="28"/>
        <v>⑩</v>
      </c>
      <c r="AX17" s="213" t="str">
        <f t="shared" ca="1" si="28"/>
        <v>⑩</v>
      </c>
      <c r="AY17" s="188"/>
      <c r="AZ17" s="193" t="s">
        <v>285</v>
      </c>
      <c r="BA17" s="213">
        <f t="shared" ca="1" si="29"/>
        <v>0</v>
      </c>
      <c r="BB17" s="213">
        <f t="shared" ca="1" si="29"/>
        <v>9</v>
      </c>
      <c r="BC17" s="213">
        <f t="shared" ca="1" si="29"/>
        <v>10</v>
      </c>
      <c r="BD17" s="213">
        <f t="shared" ca="1" si="29"/>
        <v>9</v>
      </c>
      <c r="BE17" s="213">
        <f t="shared" ca="1" si="29"/>
        <v>10</v>
      </c>
      <c r="BF17" s="213">
        <f t="shared" ca="1" si="29"/>
        <v>10</v>
      </c>
      <c r="BG17" s="188"/>
      <c r="BH17" s="217">
        <v>1</v>
      </c>
      <c r="BI17" s="218" t="s">
        <v>14</v>
      </c>
      <c r="BJ17" s="218" t="s">
        <v>17</v>
      </c>
      <c r="BK17" s="219">
        <v>1</v>
      </c>
      <c r="BM17" s="37"/>
      <c r="BN17" s="37"/>
      <c r="BO17" s="37"/>
      <c r="BP17" s="37"/>
      <c r="BQ17" s="37"/>
      <c r="BR17" s="37"/>
      <c r="BT17" s="37"/>
      <c r="BU17" s="37"/>
      <c r="BV17" s="37"/>
      <c r="BW17" s="37"/>
      <c r="BX17" s="37"/>
      <c r="BY17" s="37"/>
      <c r="BZ17" s="37"/>
      <c r="CA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37"/>
      <c r="DQ17" s="37"/>
      <c r="DR17" s="37"/>
      <c r="DS17" s="37"/>
      <c r="DT17" s="37"/>
      <c r="DU17" s="37"/>
      <c r="DV17" s="198"/>
      <c r="DW17" s="199"/>
      <c r="DX17" s="44"/>
      <c r="DY17" s="43"/>
      <c r="DZ17" s="85"/>
      <c r="EA17" s="107"/>
      <c r="ED17" s="198">
        <f t="shared" ca="1" si="1"/>
        <v>0.56754082562365249</v>
      </c>
      <c r="EE17" s="199">
        <f t="shared" ca="1" si="2"/>
        <v>8</v>
      </c>
      <c r="EF17" s="44"/>
      <c r="EG17" s="43">
        <v>17</v>
      </c>
      <c r="EH17" s="43">
        <v>0</v>
      </c>
      <c r="EI17" s="107">
        <v>6</v>
      </c>
      <c r="EL17" s="198">
        <f t="shared" ca="1" si="3"/>
        <v>0.86742524954895706</v>
      </c>
      <c r="EM17" s="199">
        <f t="shared" ca="1" si="4"/>
        <v>5</v>
      </c>
      <c r="EN17" s="44"/>
      <c r="EO17" s="43">
        <v>17</v>
      </c>
      <c r="EP17" s="43">
        <v>0</v>
      </c>
      <c r="EQ17" s="107">
        <v>6</v>
      </c>
      <c r="ET17" s="198">
        <f t="shared" ca="1" si="5"/>
        <v>0.54019978698027016</v>
      </c>
      <c r="EU17" s="199">
        <f t="shared" ca="1" si="6"/>
        <v>8</v>
      </c>
      <c r="EV17" s="44"/>
      <c r="EW17" s="43">
        <v>17</v>
      </c>
      <c r="EX17" s="43">
        <v>0</v>
      </c>
      <c r="EY17" s="107">
        <v>6</v>
      </c>
    </row>
    <row r="18" spans="1:155" s="1" customFormat="1" ht="42" customHeight="1" x14ac:dyDescent="0.25">
      <c r="A18" s="9"/>
      <c r="B18" s="2"/>
      <c r="C18" s="204">
        <f ca="1">$AC8</f>
        <v>1</v>
      </c>
      <c r="D18" s="204">
        <f ca="1">$AD8</f>
        <v>0</v>
      </c>
      <c r="E18" s="204">
        <f ca="1">$AE8</f>
        <v>0</v>
      </c>
      <c r="F18" s="204">
        <f ca="1">$AF8</f>
        <v>0</v>
      </c>
      <c r="G18" s="8"/>
      <c r="H18" s="9"/>
      <c r="I18" s="2"/>
      <c r="J18" s="204">
        <f ca="1">$AC9</f>
        <v>1</v>
      </c>
      <c r="K18" s="204">
        <f ca="1">$AD9</f>
        <v>0</v>
      </c>
      <c r="L18" s="204">
        <f ca="1">$AE9</f>
        <v>0</v>
      </c>
      <c r="M18" s="204">
        <f ca="1">$AF9</f>
        <v>0</v>
      </c>
      <c r="N18" s="8"/>
      <c r="O18" s="9"/>
      <c r="P18" s="2"/>
      <c r="Q18" s="204">
        <f ca="1">$AC10</f>
        <v>1</v>
      </c>
      <c r="R18" s="204">
        <f ca="1">$AD10</f>
        <v>0</v>
      </c>
      <c r="S18" s="204">
        <f ca="1">$AE10</f>
        <v>0</v>
      </c>
      <c r="T18" s="204">
        <f ca="1">$AF10</f>
        <v>0</v>
      </c>
      <c r="U18" s="8"/>
      <c r="V18" s="2"/>
      <c r="W18" s="2"/>
      <c r="X18" s="2"/>
      <c r="Y18" s="2"/>
      <c r="Z18" s="2"/>
      <c r="AA18" s="37"/>
      <c r="AB18" s="193" t="s">
        <v>4</v>
      </c>
      <c r="AC18" s="213">
        <f t="shared" ca="1" si="30"/>
        <v>0</v>
      </c>
      <c r="AD18" s="213">
        <f t="shared" ca="1" si="31"/>
        <v>9</v>
      </c>
      <c r="AE18" s="213">
        <f t="shared" ca="1" si="32"/>
        <v>10</v>
      </c>
      <c r="AF18" s="213">
        <f t="shared" ca="1" si="33"/>
        <v>9</v>
      </c>
      <c r="AG18" s="213">
        <f t="shared" ca="1" si="34"/>
        <v>10</v>
      </c>
      <c r="AH18" s="215">
        <f t="shared" ca="1" si="35"/>
        <v>10</v>
      </c>
      <c r="AI18" s="210"/>
      <c r="AJ18" s="193" t="s">
        <v>4</v>
      </c>
      <c r="AK18" s="213" t="str">
        <f t="shared" ca="1" si="27"/>
        <v>○</v>
      </c>
      <c r="AL18" s="213" t="str">
        <f t="shared" ca="1" si="27"/>
        <v>○</v>
      </c>
      <c r="AM18" s="213" t="str">
        <f t="shared" ca="1" si="27"/>
        <v>○</v>
      </c>
      <c r="AN18" s="213" t="str">
        <f t="shared" ca="1" si="27"/>
        <v>○</v>
      </c>
      <c r="AO18" s="213" t="str">
        <f t="shared" ca="1" si="27"/>
        <v>○</v>
      </c>
      <c r="AP18" s="213" t="str">
        <f t="shared" ca="1" si="27"/>
        <v>○</v>
      </c>
      <c r="AQ18" s="216"/>
      <c r="AR18" s="193" t="s">
        <v>4</v>
      </c>
      <c r="AS18" s="213" t="str">
        <f t="shared" ca="1" si="28"/>
        <v>⓪</v>
      </c>
      <c r="AT18" s="213" t="str">
        <f t="shared" ca="1" si="28"/>
        <v>⑨</v>
      </c>
      <c r="AU18" s="213" t="str">
        <f t="shared" ca="1" si="28"/>
        <v>⑩</v>
      </c>
      <c r="AV18" s="213" t="str">
        <f t="shared" ca="1" si="28"/>
        <v>⑨</v>
      </c>
      <c r="AW18" s="213" t="str">
        <f t="shared" ca="1" si="28"/>
        <v>⑩</v>
      </c>
      <c r="AX18" s="213" t="str">
        <f t="shared" ca="1" si="28"/>
        <v>⑩</v>
      </c>
      <c r="AY18" s="188"/>
      <c r="AZ18" s="193" t="s">
        <v>4</v>
      </c>
      <c r="BA18" s="213">
        <f t="shared" ca="1" si="29"/>
        <v>0</v>
      </c>
      <c r="BB18" s="213">
        <f t="shared" ca="1" si="29"/>
        <v>9</v>
      </c>
      <c r="BC18" s="213">
        <f t="shared" ca="1" si="29"/>
        <v>10</v>
      </c>
      <c r="BD18" s="213">
        <f t="shared" ca="1" si="29"/>
        <v>9</v>
      </c>
      <c r="BE18" s="213">
        <f t="shared" ca="1" si="29"/>
        <v>10</v>
      </c>
      <c r="BF18" s="213">
        <f t="shared" ca="1" si="29"/>
        <v>10</v>
      </c>
      <c r="BG18" s="188"/>
      <c r="BH18" s="217">
        <v>2</v>
      </c>
      <c r="BI18" s="218" t="s">
        <v>14</v>
      </c>
      <c r="BJ18" s="218" t="s">
        <v>3</v>
      </c>
      <c r="BK18" s="219">
        <v>2</v>
      </c>
      <c r="BM18" s="37"/>
      <c r="BN18" s="37"/>
      <c r="BO18" s="37"/>
      <c r="BP18" s="37"/>
      <c r="BQ18" s="37"/>
      <c r="BR18" s="37"/>
      <c r="BT18" s="37"/>
      <c r="BU18" s="37"/>
      <c r="BV18" s="37"/>
      <c r="BW18" s="37"/>
      <c r="BX18" s="37"/>
      <c r="BY18" s="37"/>
      <c r="BZ18" s="37"/>
      <c r="CA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198"/>
      <c r="DW18" s="199"/>
      <c r="DX18" s="44"/>
      <c r="DY18" s="43"/>
      <c r="DZ18" s="85"/>
      <c r="EA18" s="107"/>
      <c r="ED18" s="198">
        <f t="shared" ca="1" si="1"/>
        <v>0.20181932739917996</v>
      </c>
      <c r="EE18" s="199">
        <f t="shared" ca="1" si="2"/>
        <v>16</v>
      </c>
      <c r="EF18" s="44"/>
      <c r="EG18" s="43">
        <v>18</v>
      </c>
      <c r="EH18" s="43">
        <v>0</v>
      </c>
      <c r="EI18" s="107">
        <v>7</v>
      </c>
      <c r="EL18" s="198">
        <f t="shared" ca="1" si="3"/>
        <v>0.88171701696284877</v>
      </c>
      <c r="EM18" s="199">
        <f t="shared" ca="1" si="4"/>
        <v>4</v>
      </c>
      <c r="EN18" s="44"/>
      <c r="EO18" s="43">
        <v>18</v>
      </c>
      <c r="EP18" s="43">
        <v>0</v>
      </c>
      <c r="EQ18" s="107">
        <v>7</v>
      </c>
      <c r="ET18" s="198">
        <f t="shared" ca="1" si="5"/>
        <v>0.36235043699879088</v>
      </c>
      <c r="EU18" s="199">
        <f t="shared" ca="1" si="6"/>
        <v>10</v>
      </c>
      <c r="EV18" s="44"/>
      <c r="EW18" s="43">
        <v>18</v>
      </c>
      <c r="EX18" s="43">
        <v>0</v>
      </c>
      <c r="EY18" s="107">
        <v>7</v>
      </c>
    </row>
    <row r="19" spans="1:155" s="1" customFormat="1" ht="42" customHeight="1" thickBot="1" x14ac:dyDescent="0.3">
      <c r="A19" s="9"/>
      <c r="B19" s="152" t="s">
        <v>257</v>
      </c>
      <c r="C19" s="152">
        <f ca="1">$AH8</f>
        <v>0</v>
      </c>
      <c r="D19" s="152">
        <f ca="1">$AI8</f>
        <v>8</v>
      </c>
      <c r="E19" s="152">
        <f ca="1">$AJ8</f>
        <v>6</v>
      </c>
      <c r="F19" s="152">
        <f ca="1">$AK8</f>
        <v>1</v>
      </c>
      <c r="G19" s="8"/>
      <c r="H19" s="9"/>
      <c r="I19" s="152" t="s">
        <v>286</v>
      </c>
      <c r="J19" s="152">
        <f ca="1">$AH9</f>
        <v>0</v>
      </c>
      <c r="K19" s="152">
        <f ca="1">$AI9</f>
        <v>4</v>
      </c>
      <c r="L19" s="152">
        <f ca="1">$AJ9</f>
        <v>8</v>
      </c>
      <c r="M19" s="152">
        <f ca="1">$AK9</f>
        <v>2</v>
      </c>
      <c r="N19" s="8"/>
      <c r="O19" s="9"/>
      <c r="P19" s="152" t="s">
        <v>286</v>
      </c>
      <c r="Q19" s="152">
        <f ca="1">$AH10</f>
        <v>0</v>
      </c>
      <c r="R19" s="152">
        <f ca="1">$AI10</f>
        <v>4</v>
      </c>
      <c r="S19" s="152">
        <f ca="1">$AJ10</f>
        <v>5</v>
      </c>
      <c r="T19" s="152">
        <f ca="1">$AK10</f>
        <v>9</v>
      </c>
      <c r="U19" s="8"/>
      <c r="V19" s="2"/>
      <c r="W19" s="2"/>
      <c r="X19" s="2"/>
      <c r="Y19" s="2"/>
      <c r="Z19" s="2"/>
      <c r="AA19" s="37"/>
      <c r="AB19" s="193" t="s">
        <v>287</v>
      </c>
      <c r="AC19" s="213">
        <f t="shared" ca="1" si="30"/>
        <v>0</v>
      </c>
      <c r="AD19" s="213">
        <f t="shared" ca="1" si="31"/>
        <v>9</v>
      </c>
      <c r="AE19" s="213">
        <f t="shared" ca="1" si="32"/>
        <v>10</v>
      </c>
      <c r="AF19" s="213">
        <f t="shared" ca="1" si="33"/>
        <v>9</v>
      </c>
      <c r="AG19" s="213">
        <f t="shared" ca="1" si="34"/>
        <v>10</v>
      </c>
      <c r="AH19" s="215">
        <f t="shared" ca="1" si="35"/>
        <v>10</v>
      </c>
      <c r="AI19" s="210"/>
      <c r="AJ19" s="193" t="s">
        <v>7</v>
      </c>
      <c r="AK19" s="213" t="str">
        <f t="shared" ca="1" si="27"/>
        <v>○</v>
      </c>
      <c r="AL19" s="213" t="str">
        <f t="shared" ca="1" si="27"/>
        <v>○</v>
      </c>
      <c r="AM19" s="213" t="str">
        <f t="shared" ca="1" si="27"/>
        <v>○</v>
      </c>
      <c r="AN19" s="213" t="str">
        <f t="shared" ca="1" si="27"/>
        <v>○</v>
      </c>
      <c r="AO19" s="213" t="str">
        <f t="shared" ca="1" si="27"/>
        <v>○</v>
      </c>
      <c r="AP19" s="213" t="str">
        <f t="shared" ca="1" si="27"/>
        <v>○</v>
      </c>
      <c r="AQ19" s="216"/>
      <c r="AR19" s="193" t="s">
        <v>7</v>
      </c>
      <c r="AS19" s="213" t="str">
        <f t="shared" ca="1" si="28"/>
        <v>⓪</v>
      </c>
      <c r="AT19" s="213" t="str">
        <f t="shared" ca="1" si="28"/>
        <v>⑨</v>
      </c>
      <c r="AU19" s="213" t="str">
        <f t="shared" ca="1" si="28"/>
        <v>⑩</v>
      </c>
      <c r="AV19" s="213" t="str">
        <f t="shared" ca="1" si="28"/>
        <v>⑨</v>
      </c>
      <c r="AW19" s="213" t="str">
        <f t="shared" ca="1" si="28"/>
        <v>⑩</v>
      </c>
      <c r="AX19" s="213" t="str">
        <f t="shared" ca="1" si="28"/>
        <v>⑩</v>
      </c>
      <c r="AY19" s="188"/>
      <c r="AZ19" s="193" t="s">
        <v>288</v>
      </c>
      <c r="BA19" s="213">
        <f t="shared" ca="1" si="29"/>
        <v>0</v>
      </c>
      <c r="BB19" s="213">
        <f t="shared" ca="1" si="29"/>
        <v>9</v>
      </c>
      <c r="BC19" s="213">
        <f t="shared" ca="1" si="29"/>
        <v>10</v>
      </c>
      <c r="BD19" s="213">
        <f t="shared" ca="1" si="29"/>
        <v>9</v>
      </c>
      <c r="BE19" s="213">
        <f t="shared" ca="1" si="29"/>
        <v>10</v>
      </c>
      <c r="BF19" s="213">
        <f t="shared" ca="1" si="29"/>
        <v>10</v>
      </c>
      <c r="BG19" s="188"/>
      <c r="BH19" s="217">
        <v>3</v>
      </c>
      <c r="BI19" s="218" t="s">
        <v>14</v>
      </c>
      <c r="BJ19" s="218" t="s">
        <v>4</v>
      </c>
      <c r="BK19" s="219">
        <v>3</v>
      </c>
      <c r="BM19" s="37"/>
      <c r="BN19" s="37"/>
      <c r="BO19" s="37"/>
      <c r="BP19" s="37"/>
      <c r="BQ19" s="37"/>
      <c r="BR19" s="37"/>
      <c r="BT19" s="37"/>
      <c r="BU19" s="37"/>
      <c r="BV19" s="37"/>
      <c r="BW19" s="37"/>
      <c r="BX19" s="37"/>
      <c r="BY19" s="37"/>
      <c r="BZ19" s="37"/>
      <c r="CA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198"/>
      <c r="DW19" s="199"/>
      <c r="DX19" s="44"/>
      <c r="DY19" s="43"/>
      <c r="DZ19" s="85"/>
      <c r="EA19" s="107"/>
      <c r="ED19" s="198">
        <f t="shared" ca="1" si="1"/>
        <v>2.4258754555089967E-2</v>
      </c>
      <c r="EE19" s="199">
        <f t="shared" ca="1" si="2"/>
        <v>20</v>
      </c>
      <c r="EF19" s="44"/>
      <c r="EG19" s="43">
        <v>19</v>
      </c>
      <c r="EH19" s="43">
        <v>0</v>
      </c>
      <c r="EI19" s="107">
        <v>8</v>
      </c>
      <c r="EL19" s="198">
        <f t="shared" ca="1" si="3"/>
        <v>0.92919984553548662</v>
      </c>
      <c r="EM19" s="199">
        <f t="shared" ca="1" si="4"/>
        <v>3</v>
      </c>
      <c r="EN19" s="44"/>
      <c r="EO19" s="43">
        <v>19</v>
      </c>
      <c r="EP19" s="43">
        <v>0</v>
      </c>
      <c r="EQ19" s="107">
        <v>8</v>
      </c>
      <c r="ET19" s="198">
        <f t="shared" ca="1" si="5"/>
        <v>0.5419408944378814</v>
      </c>
      <c r="EU19" s="199">
        <f t="shared" ca="1" si="6"/>
        <v>7</v>
      </c>
      <c r="EV19" s="44"/>
      <c r="EW19" s="43">
        <v>19</v>
      </c>
      <c r="EX19" s="43">
        <v>0</v>
      </c>
      <c r="EY19" s="107">
        <v>8</v>
      </c>
    </row>
    <row r="20" spans="1:155" s="1" customFormat="1" ht="42" customHeight="1" x14ac:dyDescent="0.25">
      <c r="A20" s="9"/>
      <c r="B20" s="205"/>
      <c r="C20" s="206">
        <f ca="1">MOD(ROUNDDOWN($AR8/1000,0),10)</f>
        <v>0</v>
      </c>
      <c r="D20" s="206">
        <f ca="1">MOD(ROUNDDOWN($AR8/100,0),10)</f>
        <v>1</v>
      </c>
      <c r="E20" s="206">
        <f ca="1">MOD(ROUNDDOWN($AR8/10,0),10)</f>
        <v>3</v>
      </c>
      <c r="F20" s="206">
        <f ca="1">MOD(ROUNDDOWN($AR8/1,0),10)</f>
        <v>9</v>
      </c>
      <c r="G20" s="8"/>
      <c r="H20" s="9"/>
      <c r="I20" s="205"/>
      <c r="J20" s="206">
        <f ca="1">MOD(ROUNDDOWN($AR9/1000,0),10)</f>
        <v>0</v>
      </c>
      <c r="K20" s="206">
        <f ca="1">MOD(ROUNDDOWN($AR9/100,0),10)</f>
        <v>5</v>
      </c>
      <c r="L20" s="206">
        <f ca="1">MOD(ROUNDDOWN($AR9/10,0),10)</f>
        <v>1</v>
      </c>
      <c r="M20" s="206">
        <f ca="1">MOD(ROUNDDOWN($AR9/1,0),10)</f>
        <v>8</v>
      </c>
      <c r="N20" s="8"/>
      <c r="O20" s="9"/>
      <c r="P20" s="205"/>
      <c r="Q20" s="206">
        <f ca="1">MOD(ROUNDDOWN($AR10/1000,0),10)</f>
        <v>0</v>
      </c>
      <c r="R20" s="206">
        <f ca="1">MOD(ROUNDDOWN($AR10/100,0),10)</f>
        <v>5</v>
      </c>
      <c r="S20" s="206">
        <f ca="1">MOD(ROUNDDOWN($AR10/10,0),10)</f>
        <v>4</v>
      </c>
      <c r="T20" s="206">
        <f ca="1">MOD(ROUNDDOWN($AR10/1,0),10)</f>
        <v>1</v>
      </c>
      <c r="U20" s="8"/>
      <c r="V20" s="2"/>
      <c r="W20" s="2"/>
      <c r="X20" s="2"/>
      <c r="Y20" s="2"/>
      <c r="Z20" s="2"/>
      <c r="AA20" s="37"/>
      <c r="AB20" s="193" t="s">
        <v>6</v>
      </c>
      <c r="AC20" s="213">
        <f t="shared" ca="1" si="30"/>
        <v>0</v>
      </c>
      <c r="AD20" s="213">
        <f t="shared" ca="1" si="31"/>
        <v>9</v>
      </c>
      <c r="AE20" s="213">
        <f t="shared" ca="1" si="32"/>
        <v>10</v>
      </c>
      <c r="AF20" s="213">
        <f t="shared" ca="1" si="33"/>
        <v>9</v>
      </c>
      <c r="AG20" s="213">
        <f t="shared" ca="1" si="34"/>
        <v>10</v>
      </c>
      <c r="AH20" s="215">
        <f t="shared" ca="1" si="35"/>
        <v>10</v>
      </c>
      <c r="AI20" s="210"/>
      <c r="AJ20" s="193" t="s">
        <v>289</v>
      </c>
      <c r="AK20" s="213" t="str">
        <f t="shared" ca="1" si="27"/>
        <v>○</v>
      </c>
      <c r="AL20" s="213" t="str">
        <f t="shared" ca="1" si="27"/>
        <v>○</v>
      </c>
      <c r="AM20" s="213" t="str">
        <f t="shared" ca="1" si="27"/>
        <v>○</v>
      </c>
      <c r="AN20" s="213" t="str">
        <f t="shared" ca="1" si="27"/>
        <v>○</v>
      </c>
      <c r="AO20" s="213" t="str">
        <f t="shared" ca="1" si="27"/>
        <v>○</v>
      </c>
      <c r="AP20" s="213" t="str">
        <f t="shared" ca="1" si="27"/>
        <v>○</v>
      </c>
      <c r="AQ20" s="216"/>
      <c r="AR20" s="193" t="s">
        <v>290</v>
      </c>
      <c r="AS20" s="213" t="str">
        <f t="shared" ca="1" si="28"/>
        <v>⓪</v>
      </c>
      <c r="AT20" s="213" t="str">
        <f t="shared" ca="1" si="28"/>
        <v>⑨</v>
      </c>
      <c r="AU20" s="213" t="str">
        <f t="shared" ca="1" si="28"/>
        <v>⑩</v>
      </c>
      <c r="AV20" s="213" t="str">
        <f t="shared" ca="1" si="28"/>
        <v>⑨</v>
      </c>
      <c r="AW20" s="213" t="str">
        <f t="shared" ca="1" si="28"/>
        <v>⑩</v>
      </c>
      <c r="AX20" s="213" t="str">
        <f t="shared" ca="1" si="28"/>
        <v>⑩</v>
      </c>
      <c r="AY20" s="188"/>
      <c r="AZ20" s="193" t="s">
        <v>289</v>
      </c>
      <c r="BA20" s="213">
        <f t="shared" ca="1" si="29"/>
        <v>0</v>
      </c>
      <c r="BB20" s="213">
        <f t="shared" ca="1" si="29"/>
        <v>9</v>
      </c>
      <c r="BC20" s="213">
        <f t="shared" ca="1" si="29"/>
        <v>10</v>
      </c>
      <c r="BD20" s="213">
        <f t="shared" ca="1" si="29"/>
        <v>9</v>
      </c>
      <c r="BE20" s="213">
        <f t="shared" ca="1" si="29"/>
        <v>10</v>
      </c>
      <c r="BF20" s="213">
        <f t="shared" ca="1" si="29"/>
        <v>10</v>
      </c>
      <c r="BG20" s="188"/>
      <c r="BH20" s="217">
        <v>4</v>
      </c>
      <c r="BI20" s="218" t="s">
        <v>291</v>
      </c>
      <c r="BJ20" s="218" t="s">
        <v>7</v>
      </c>
      <c r="BK20" s="219">
        <v>4</v>
      </c>
      <c r="BM20" s="37"/>
      <c r="BN20" s="37"/>
      <c r="BO20" s="37"/>
      <c r="BP20" s="37"/>
      <c r="BQ20" s="37"/>
      <c r="BR20" s="37"/>
      <c r="BT20" s="37"/>
      <c r="BU20" s="37"/>
      <c r="BV20" s="37"/>
      <c r="BW20" s="37"/>
      <c r="BX20" s="37"/>
      <c r="BY20" s="37"/>
      <c r="BZ20" s="37"/>
      <c r="CA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198"/>
      <c r="DW20" s="199"/>
      <c r="DX20" s="44"/>
      <c r="DY20" s="43"/>
      <c r="DZ20" s="85"/>
      <c r="EA20" s="107"/>
      <c r="ED20" s="198">
        <f t="shared" ca="1" si="1"/>
        <v>6.0136351971488478E-2</v>
      </c>
      <c r="EE20" s="199">
        <f t="shared" ca="1" si="2"/>
        <v>19</v>
      </c>
      <c r="EF20" s="44"/>
      <c r="EG20" s="43">
        <v>20</v>
      </c>
      <c r="EH20" s="43">
        <v>0</v>
      </c>
      <c r="EI20" s="107">
        <v>9</v>
      </c>
      <c r="EL20" s="198">
        <f t="shared" ca="1" si="3"/>
        <v>2.3385086297477597E-2</v>
      </c>
      <c r="EM20" s="199">
        <f t="shared" ca="1" si="4"/>
        <v>20</v>
      </c>
      <c r="EN20" s="44"/>
      <c r="EO20" s="43">
        <v>20</v>
      </c>
      <c r="EP20" s="43">
        <v>0</v>
      </c>
      <c r="EQ20" s="107">
        <v>9</v>
      </c>
      <c r="ET20" s="198">
        <f t="shared" ca="1" si="5"/>
        <v>0.29298243755317877</v>
      </c>
      <c r="EU20" s="199">
        <f t="shared" ca="1" si="6"/>
        <v>11</v>
      </c>
      <c r="EV20" s="44"/>
      <c r="EW20" s="43">
        <v>20</v>
      </c>
      <c r="EX20" s="43">
        <v>0</v>
      </c>
      <c r="EY20" s="107">
        <v>9</v>
      </c>
    </row>
    <row r="21" spans="1:155" s="1" customFormat="1" ht="20.100000000000001" customHeight="1" x14ac:dyDescent="0.25">
      <c r="A21" s="14"/>
      <c r="B21" s="15"/>
      <c r="C21" s="15"/>
      <c r="D21" s="15"/>
      <c r="E21" s="15"/>
      <c r="F21" s="15"/>
      <c r="G21" s="16"/>
      <c r="H21" s="14"/>
      <c r="I21" s="15"/>
      <c r="J21" s="15"/>
      <c r="K21" s="15"/>
      <c r="L21" s="15"/>
      <c r="M21" s="15"/>
      <c r="N21" s="16"/>
      <c r="O21" s="14"/>
      <c r="P21" s="15"/>
      <c r="Q21" s="15"/>
      <c r="R21" s="15"/>
      <c r="S21" s="15"/>
      <c r="T21" s="15"/>
      <c r="U21" s="16"/>
      <c r="V21" s="2"/>
      <c r="W21" s="2"/>
      <c r="X21" s="2"/>
      <c r="Y21" s="2"/>
      <c r="Z21" s="2"/>
      <c r="AA21" s="37"/>
      <c r="AB21" s="193" t="s">
        <v>5</v>
      </c>
      <c r="AC21" s="213">
        <f t="shared" ca="1" si="30"/>
        <v>0</v>
      </c>
      <c r="AD21" s="213">
        <f t="shared" ca="1" si="31"/>
        <v>9</v>
      </c>
      <c r="AE21" s="213">
        <f t="shared" ca="1" si="32"/>
        <v>10</v>
      </c>
      <c r="AF21" s="213">
        <f t="shared" ca="1" si="33"/>
        <v>9</v>
      </c>
      <c r="AG21" s="213">
        <f t="shared" ca="1" si="34"/>
        <v>10</v>
      </c>
      <c r="AH21" s="215">
        <f t="shared" ca="1" si="35"/>
        <v>10</v>
      </c>
      <c r="AI21" s="210"/>
      <c r="AJ21" s="193" t="s">
        <v>5</v>
      </c>
      <c r="AK21" s="213" t="str">
        <f t="shared" ca="1" si="27"/>
        <v>○</v>
      </c>
      <c r="AL21" s="213" t="str">
        <f t="shared" ca="1" si="27"/>
        <v>○</v>
      </c>
      <c r="AM21" s="213" t="str">
        <f t="shared" ca="1" si="27"/>
        <v>○</v>
      </c>
      <c r="AN21" s="213" t="str">
        <f t="shared" ca="1" si="27"/>
        <v>○</v>
      </c>
      <c r="AO21" s="213" t="str">
        <f t="shared" ca="1" si="27"/>
        <v>○</v>
      </c>
      <c r="AP21" s="213" t="str">
        <f t="shared" ca="1" si="27"/>
        <v>○</v>
      </c>
      <c r="AQ21" s="216"/>
      <c r="AR21" s="193" t="s">
        <v>5</v>
      </c>
      <c r="AS21" s="213" t="str">
        <f t="shared" ca="1" si="28"/>
        <v>⓪</v>
      </c>
      <c r="AT21" s="213" t="str">
        <f t="shared" ca="1" si="28"/>
        <v>⑨</v>
      </c>
      <c r="AU21" s="213" t="str">
        <f t="shared" ca="1" si="28"/>
        <v>⑩</v>
      </c>
      <c r="AV21" s="213" t="str">
        <f t="shared" ca="1" si="28"/>
        <v>⑨</v>
      </c>
      <c r="AW21" s="213" t="str">
        <f t="shared" ca="1" si="28"/>
        <v>⑩</v>
      </c>
      <c r="AX21" s="213" t="str">
        <f t="shared" ca="1" si="28"/>
        <v>⑩</v>
      </c>
      <c r="AY21" s="188"/>
      <c r="AZ21" s="193" t="s">
        <v>5</v>
      </c>
      <c r="BA21" s="213">
        <f t="shared" ca="1" si="29"/>
        <v>0</v>
      </c>
      <c r="BB21" s="213">
        <f t="shared" ca="1" si="29"/>
        <v>9</v>
      </c>
      <c r="BC21" s="213">
        <f t="shared" ca="1" si="29"/>
        <v>10</v>
      </c>
      <c r="BD21" s="213">
        <f t="shared" ca="1" si="29"/>
        <v>9</v>
      </c>
      <c r="BE21" s="213">
        <f t="shared" ca="1" si="29"/>
        <v>10</v>
      </c>
      <c r="BF21" s="213">
        <f t="shared" ca="1" si="29"/>
        <v>10</v>
      </c>
      <c r="BG21" s="188"/>
      <c r="BH21" s="217">
        <v>5</v>
      </c>
      <c r="BI21" s="218" t="s">
        <v>14</v>
      </c>
      <c r="BJ21" s="218" t="s">
        <v>6</v>
      </c>
      <c r="BK21" s="219">
        <v>5</v>
      </c>
      <c r="BM21" s="37"/>
      <c r="BN21" s="37"/>
      <c r="BO21" s="37"/>
      <c r="BP21" s="37"/>
      <c r="BQ21" s="37"/>
      <c r="BR21" s="37"/>
      <c r="BT21" s="37"/>
      <c r="BU21" s="37"/>
      <c r="BV21" s="37"/>
      <c r="BW21" s="37"/>
      <c r="BX21" s="37"/>
      <c r="BY21" s="37"/>
      <c r="BZ21" s="37"/>
      <c r="CA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37"/>
      <c r="DQ21" s="37"/>
      <c r="DR21" s="37"/>
      <c r="DS21" s="37"/>
      <c r="DT21" s="37"/>
      <c r="DU21" s="37"/>
      <c r="DV21" s="198"/>
      <c r="DW21" s="199"/>
      <c r="DX21" s="44"/>
      <c r="DY21" s="43"/>
      <c r="DZ21" s="85"/>
      <c r="EA21" s="107"/>
      <c r="ED21" s="198"/>
      <c r="EE21" s="199"/>
      <c r="EF21" s="44"/>
      <c r="EG21" s="43"/>
      <c r="EH21" s="43"/>
      <c r="EI21" s="107"/>
      <c r="EL21" s="198"/>
      <c r="EM21" s="199"/>
      <c r="EN21" s="44"/>
      <c r="EO21" s="43"/>
      <c r="EP21" s="43"/>
      <c r="EQ21" s="107"/>
      <c r="ET21" s="198"/>
      <c r="EU21" s="199"/>
      <c r="EV21" s="44"/>
      <c r="EW21" s="43"/>
      <c r="EX21" s="43"/>
      <c r="EY21" s="107"/>
    </row>
    <row r="22" spans="1:155" s="1" customFormat="1" ht="39.950000000000003" customHeight="1" x14ac:dyDescent="0.25">
      <c r="A22" s="3"/>
      <c r="B22" s="200" t="s">
        <v>292</v>
      </c>
      <c r="C22" s="4"/>
      <c r="D22" s="149"/>
      <c r="E22" s="149"/>
      <c r="F22" s="201"/>
      <c r="G22" s="5"/>
      <c r="H22" s="3"/>
      <c r="I22" s="200" t="s">
        <v>293</v>
      </c>
      <c r="J22" s="4"/>
      <c r="K22" s="149"/>
      <c r="L22" s="149"/>
      <c r="M22" s="201"/>
      <c r="N22" s="5"/>
      <c r="O22" s="3"/>
      <c r="P22" s="200" t="s">
        <v>294</v>
      </c>
      <c r="Q22" s="4"/>
      <c r="R22" s="149"/>
      <c r="S22" s="149"/>
      <c r="T22" s="201"/>
      <c r="U22" s="5"/>
      <c r="V22" s="2"/>
      <c r="W22" s="2"/>
      <c r="X22" s="2"/>
      <c r="Y22" s="2"/>
      <c r="Z22" s="2"/>
      <c r="AA22" s="37"/>
      <c r="AB22" s="193" t="s">
        <v>260</v>
      </c>
      <c r="AC22" s="213">
        <f t="shared" ca="1" si="30"/>
        <v>0</v>
      </c>
      <c r="AD22" s="213">
        <f t="shared" ca="1" si="31"/>
        <v>9</v>
      </c>
      <c r="AE22" s="213">
        <f t="shared" ca="1" si="32"/>
        <v>10</v>
      </c>
      <c r="AF22" s="213">
        <f t="shared" ca="1" si="33"/>
        <v>9</v>
      </c>
      <c r="AG22" s="213">
        <f t="shared" ca="1" si="34"/>
        <v>10</v>
      </c>
      <c r="AH22" s="215">
        <f t="shared" ca="1" si="35"/>
        <v>10</v>
      </c>
      <c r="AI22" s="210"/>
      <c r="AJ22" s="193" t="s">
        <v>8</v>
      </c>
      <c r="AK22" s="213" t="str">
        <f t="shared" ca="1" si="27"/>
        <v>○</v>
      </c>
      <c r="AL22" s="213" t="str">
        <f t="shared" ca="1" si="27"/>
        <v>○</v>
      </c>
      <c r="AM22" s="213" t="str">
        <f t="shared" ca="1" si="27"/>
        <v>○</v>
      </c>
      <c r="AN22" s="213" t="str">
        <f t="shared" ca="1" si="27"/>
        <v>○</v>
      </c>
      <c r="AO22" s="213" t="str">
        <f t="shared" ca="1" si="27"/>
        <v>○</v>
      </c>
      <c r="AP22" s="213" t="str">
        <f t="shared" ca="1" si="27"/>
        <v>○</v>
      </c>
      <c r="AQ22" s="216"/>
      <c r="AR22" s="193" t="s">
        <v>8</v>
      </c>
      <c r="AS22" s="213" t="str">
        <f t="shared" ca="1" si="28"/>
        <v>⓪</v>
      </c>
      <c r="AT22" s="213" t="str">
        <f t="shared" ca="1" si="28"/>
        <v>⑨</v>
      </c>
      <c r="AU22" s="213" t="str">
        <f t="shared" ca="1" si="28"/>
        <v>⑩</v>
      </c>
      <c r="AV22" s="213" t="str">
        <f t="shared" ca="1" si="28"/>
        <v>⑨</v>
      </c>
      <c r="AW22" s="213" t="str">
        <f t="shared" ca="1" si="28"/>
        <v>⑩</v>
      </c>
      <c r="AX22" s="213" t="str">
        <f t="shared" ca="1" si="28"/>
        <v>⑩</v>
      </c>
      <c r="AY22" s="188"/>
      <c r="AZ22" s="193" t="s">
        <v>8</v>
      </c>
      <c r="BA22" s="213">
        <f t="shared" ca="1" si="29"/>
        <v>0</v>
      </c>
      <c r="BB22" s="213">
        <f t="shared" ca="1" si="29"/>
        <v>9</v>
      </c>
      <c r="BC22" s="213">
        <f t="shared" ca="1" si="29"/>
        <v>10</v>
      </c>
      <c r="BD22" s="213">
        <f t="shared" ca="1" si="29"/>
        <v>9</v>
      </c>
      <c r="BE22" s="213">
        <f t="shared" ca="1" si="29"/>
        <v>10</v>
      </c>
      <c r="BF22" s="213">
        <f t="shared" ca="1" si="29"/>
        <v>10</v>
      </c>
      <c r="BG22" s="188"/>
      <c r="BH22" s="217">
        <v>6</v>
      </c>
      <c r="BI22" s="218" t="s">
        <v>14</v>
      </c>
      <c r="BJ22" s="218" t="s">
        <v>295</v>
      </c>
      <c r="BK22" s="219">
        <v>6</v>
      </c>
      <c r="BM22" s="37"/>
      <c r="BN22" s="37"/>
      <c r="BO22" s="37"/>
      <c r="BP22" s="37"/>
      <c r="BQ22" s="37"/>
      <c r="BR22" s="37"/>
      <c r="BT22" s="37"/>
      <c r="BU22" s="37"/>
      <c r="BV22" s="37"/>
      <c r="BW22" s="37"/>
      <c r="BX22" s="37"/>
      <c r="BY22" s="37"/>
      <c r="BZ22" s="37"/>
      <c r="CA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37"/>
      <c r="DQ22" s="37"/>
      <c r="DR22" s="37"/>
      <c r="DS22" s="37"/>
      <c r="DT22" s="37"/>
      <c r="DU22" s="37"/>
      <c r="DV22" s="198"/>
      <c r="DW22" s="199"/>
      <c r="DX22" s="44"/>
      <c r="DY22" s="43"/>
      <c r="DZ22" s="85"/>
      <c r="EA22" s="107"/>
      <c r="ED22" s="198"/>
      <c r="EE22" s="199"/>
      <c r="EF22" s="44"/>
      <c r="EG22" s="43"/>
      <c r="EH22" s="43"/>
      <c r="EI22" s="107"/>
      <c r="EL22" s="198"/>
      <c r="EM22" s="199"/>
      <c r="EN22" s="44"/>
      <c r="EO22" s="43"/>
      <c r="EP22" s="43"/>
      <c r="EQ22" s="107"/>
      <c r="ET22" s="198"/>
      <c r="EU22" s="199"/>
      <c r="EV22" s="44"/>
      <c r="EW22" s="43"/>
      <c r="EX22" s="43"/>
      <c r="EY22" s="107"/>
    </row>
    <row r="23" spans="1:155" s="1" customFormat="1" ht="39.950000000000003" customHeight="1" x14ac:dyDescent="0.25">
      <c r="A23" s="6"/>
      <c r="B23" s="202"/>
      <c r="C23" s="203"/>
      <c r="D23" s="148"/>
      <c r="E23" s="148"/>
      <c r="F23" s="148"/>
      <c r="G23" s="8"/>
      <c r="H23" s="6"/>
      <c r="I23" s="202"/>
      <c r="J23" s="203"/>
      <c r="K23" s="148"/>
      <c r="L23" s="148"/>
      <c r="M23" s="148"/>
      <c r="N23" s="8"/>
      <c r="O23" s="6"/>
      <c r="P23" s="202"/>
      <c r="Q23" s="203"/>
      <c r="R23" s="148"/>
      <c r="S23" s="148"/>
      <c r="T23" s="148"/>
      <c r="U23" s="8"/>
      <c r="V23" s="2"/>
      <c r="W23" s="2"/>
      <c r="X23" s="2"/>
      <c r="Y23" s="2"/>
      <c r="Z23" s="2"/>
      <c r="AA23" s="37"/>
      <c r="AB23" s="193" t="s">
        <v>9</v>
      </c>
      <c r="AC23" s="213">
        <f t="shared" ca="1" si="30"/>
        <v>0</v>
      </c>
      <c r="AD23" s="213">
        <f t="shared" ca="1" si="31"/>
        <v>9</v>
      </c>
      <c r="AE23" s="213">
        <f t="shared" ca="1" si="32"/>
        <v>10</v>
      </c>
      <c r="AF23" s="213">
        <f t="shared" ca="1" si="33"/>
        <v>9</v>
      </c>
      <c r="AG23" s="213">
        <f t="shared" ca="1" si="34"/>
        <v>10</v>
      </c>
      <c r="AH23" s="215">
        <f t="shared" ca="1" si="35"/>
        <v>10</v>
      </c>
      <c r="AI23" s="210"/>
      <c r="AJ23" s="193" t="s">
        <v>9</v>
      </c>
      <c r="AK23" s="213" t="str">
        <f t="shared" ca="1" si="27"/>
        <v>○</v>
      </c>
      <c r="AL23" s="213" t="str">
        <f t="shared" ca="1" si="27"/>
        <v>○</v>
      </c>
      <c r="AM23" s="213" t="str">
        <f t="shared" ca="1" si="27"/>
        <v>○</v>
      </c>
      <c r="AN23" s="213" t="str">
        <f t="shared" ca="1" si="27"/>
        <v>○</v>
      </c>
      <c r="AO23" s="213" t="str">
        <f t="shared" ca="1" si="27"/>
        <v>○</v>
      </c>
      <c r="AP23" s="213" t="str">
        <f t="shared" ca="1" si="27"/>
        <v>○</v>
      </c>
      <c r="AQ23" s="216"/>
      <c r="AR23" s="193" t="s">
        <v>9</v>
      </c>
      <c r="AS23" s="213" t="str">
        <f t="shared" ca="1" si="28"/>
        <v>⓪</v>
      </c>
      <c r="AT23" s="213" t="str">
        <f t="shared" ca="1" si="28"/>
        <v>⑨</v>
      </c>
      <c r="AU23" s="213" t="str">
        <f t="shared" ca="1" si="28"/>
        <v>⑩</v>
      </c>
      <c r="AV23" s="213" t="str">
        <f t="shared" ca="1" si="28"/>
        <v>⑨</v>
      </c>
      <c r="AW23" s="213" t="str">
        <f t="shared" ca="1" si="28"/>
        <v>⑩</v>
      </c>
      <c r="AX23" s="213" t="str">
        <f t="shared" ca="1" si="28"/>
        <v>⑩</v>
      </c>
      <c r="AY23" s="188"/>
      <c r="AZ23" s="193" t="s">
        <v>296</v>
      </c>
      <c r="BA23" s="213">
        <f t="shared" ca="1" si="29"/>
        <v>0</v>
      </c>
      <c r="BB23" s="213">
        <f t="shared" ca="1" si="29"/>
        <v>9</v>
      </c>
      <c r="BC23" s="213">
        <f t="shared" ca="1" si="29"/>
        <v>10</v>
      </c>
      <c r="BD23" s="213">
        <f t="shared" ca="1" si="29"/>
        <v>9</v>
      </c>
      <c r="BE23" s="213">
        <f t="shared" ca="1" si="29"/>
        <v>10</v>
      </c>
      <c r="BF23" s="213">
        <f t="shared" ca="1" si="29"/>
        <v>10</v>
      </c>
      <c r="BG23" s="188"/>
      <c r="BH23" s="217">
        <v>7</v>
      </c>
      <c r="BI23" s="218" t="s">
        <v>291</v>
      </c>
      <c r="BJ23" s="218" t="s">
        <v>8</v>
      </c>
      <c r="BK23" s="219">
        <v>7</v>
      </c>
      <c r="BM23" s="37"/>
      <c r="BN23" s="37"/>
      <c r="BO23" s="37"/>
      <c r="BP23" s="37"/>
      <c r="BQ23" s="37"/>
      <c r="BR23" s="37"/>
      <c r="BT23" s="37"/>
      <c r="BU23" s="37"/>
      <c r="BV23" s="37"/>
      <c r="BW23" s="37"/>
      <c r="BX23" s="37"/>
      <c r="BY23" s="37"/>
      <c r="BZ23" s="37"/>
      <c r="CA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198"/>
      <c r="DW23" s="199"/>
      <c r="DX23" s="44"/>
      <c r="DY23" s="43"/>
      <c r="DZ23" s="85"/>
      <c r="EA23" s="107"/>
      <c r="ED23" s="198"/>
      <c r="EE23" s="199"/>
      <c r="EF23" s="44"/>
      <c r="EG23" s="43"/>
      <c r="EH23" s="43"/>
      <c r="EI23" s="107"/>
      <c r="EL23" s="198"/>
      <c r="EM23" s="199"/>
      <c r="EN23" s="44"/>
      <c r="EO23" s="43"/>
      <c r="EP23" s="43"/>
      <c r="EQ23" s="107"/>
      <c r="ET23" s="198"/>
      <c r="EU23" s="199"/>
      <c r="EV23" s="44"/>
      <c r="EW23" s="43"/>
      <c r="EX23" s="43"/>
      <c r="EY23" s="107"/>
    </row>
    <row r="24" spans="1:155" s="1" customFormat="1" ht="42" customHeight="1" x14ac:dyDescent="0.25">
      <c r="A24" s="9"/>
      <c r="B24" s="2"/>
      <c r="C24" s="204">
        <f ca="1">$AC11</f>
        <v>1</v>
      </c>
      <c r="D24" s="204">
        <f ca="1">$AD11</f>
        <v>0</v>
      </c>
      <c r="E24" s="204">
        <f ca="1">$AE11</f>
        <v>0</v>
      </c>
      <c r="F24" s="204">
        <f ca="1">$AF11</f>
        <v>0</v>
      </c>
      <c r="G24" s="8"/>
      <c r="H24" s="9"/>
      <c r="I24" s="2"/>
      <c r="J24" s="204">
        <f ca="1">$AC12</f>
        <v>1</v>
      </c>
      <c r="K24" s="204">
        <f ca="1">$AD12</f>
        <v>0</v>
      </c>
      <c r="L24" s="204">
        <f ca="1">$AE12</f>
        <v>0</v>
      </c>
      <c r="M24" s="204">
        <f ca="1">$AF12</f>
        <v>0</v>
      </c>
      <c r="N24" s="8"/>
      <c r="O24" s="9"/>
      <c r="P24" s="2"/>
      <c r="Q24" s="204">
        <f ca="1">$AC13</f>
        <v>1</v>
      </c>
      <c r="R24" s="204">
        <f ca="1">$AD13</f>
        <v>0</v>
      </c>
      <c r="S24" s="204">
        <f ca="1">$AE13</f>
        <v>0</v>
      </c>
      <c r="T24" s="204">
        <f ca="1">$AF13</f>
        <v>0</v>
      </c>
      <c r="U24" s="8"/>
      <c r="V24" s="2"/>
      <c r="W24" s="2"/>
      <c r="X24" s="2"/>
      <c r="Y24" s="2"/>
      <c r="Z24" s="2"/>
      <c r="AA24" s="37"/>
      <c r="AB24" s="193" t="s">
        <v>10</v>
      </c>
      <c r="AC24" s="213">
        <f t="shared" ca="1" si="30"/>
        <v>0</v>
      </c>
      <c r="AD24" s="213">
        <f t="shared" ca="1" si="31"/>
        <v>9</v>
      </c>
      <c r="AE24" s="213">
        <f t="shared" ca="1" si="32"/>
        <v>10</v>
      </c>
      <c r="AF24" s="213">
        <f t="shared" ca="1" si="33"/>
        <v>9</v>
      </c>
      <c r="AG24" s="213">
        <f t="shared" ca="1" si="34"/>
        <v>10</v>
      </c>
      <c r="AH24" s="215">
        <f t="shared" ca="1" si="35"/>
        <v>10</v>
      </c>
      <c r="AI24" s="210"/>
      <c r="AJ24" s="193" t="s">
        <v>10</v>
      </c>
      <c r="AK24" s="213" t="str">
        <f t="shared" ca="1" si="27"/>
        <v>○</v>
      </c>
      <c r="AL24" s="213" t="str">
        <f t="shared" ca="1" si="27"/>
        <v>○</v>
      </c>
      <c r="AM24" s="213" t="str">
        <f t="shared" ca="1" si="27"/>
        <v>○</v>
      </c>
      <c r="AN24" s="213" t="str">
        <f t="shared" ca="1" si="27"/>
        <v>○</v>
      </c>
      <c r="AO24" s="213" t="str">
        <f t="shared" ca="1" si="27"/>
        <v>○</v>
      </c>
      <c r="AP24" s="213" t="str">
        <f t="shared" ca="1" si="27"/>
        <v>○</v>
      </c>
      <c r="AQ24" s="216"/>
      <c r="AR24" s="193" t="s">
        <v>297</v>
      </c>
      <c r="AS24" s="213" t="str">
        <f t="shared" ca="1" si="28"/>
        <v>⓪</v>
      </c>
      <c r="AT24" s="213" t="str">
        <f t="shared" ca="1" si="28"/>
        <v>⑨</v>
      </c>
      <c r="AU24" s="213" t="str">
        <f t="shared" ca="1" si="28"/>
        <v>⑩</v>
      </c>
      <c r="AV24" s="213" t="str">
        <f t="shared" ca="1" si="28"/>
        <v>⑨</v>
      </c>
      <c r="AW24" s="213" t="str">
        <f t="shared" ca="1" si="28"/>
        <v>⑩</v>
      </c>
      <c r="AX24" s="213" t="str">
        <f t="shared" ca="1" si="28"/>
        <v>⑩</v>
      </c>
      <c r="AY24" s="188"/>
      <c r="AZ24" s="193" t="s">
        <v>297</v>
      </c>
      <c r="BA24" s="213">
        <f t="shared" ca="1" si="29"/>
        <v>0</v>
      </c>
      <c r="BB24" s="213">
        <f t="shared" ca="1" si="29"/>
        <v>9</v>
      </c>
      <c r="BC24" s="213">
        <f t="shared" ca="1" si="29"/>
        <v>10</v>
      </c>
      <c r="BD24" s="213">
        <f t="shared" ca="1" si="29"/>
        <v>9</v>
      </c>
      <c r="BE24" s="213">
        <f t="shared" ca="1" si="29"/>
        <v>10</v>
      </c>
      <c r="BF24" s="213">
        <f t="shared" ca="1" si="29"/>
        <v>10</v>
      </c>
      <c r="BG24" s="188"/>
      <c r="BH24" s="217">
        <v>8</v>
      </c>
      <c r="BI24" s="218" t="s">
        <v>298</v>
      </c>
      <c r="BJ24" s="218" t="s">
        <v>9</v>
      </c>
      <c r="BK24" s="219">
        <v>8</v>
      </c>
      <c r="BM24" s="37"/>
      <c r="BN24" s="37"/>
      <c r="BO24" s="37"/>
      <c r="BP24" s="37"/>
      <c r="BQ24" s="37"/>
      <c r="BR24" s="37"/>
      <c r="BT24" s="37"/>
      <c r="BU24" s="37"/>
      <c r="BV24" s="37"/>
      <c r="BW24" s="37"/>
      <c r="BX24" s="37"/>
      <c r="BY24" s="37"/>
      <c r="BZ24" s="37"/>
      <c r="CA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37"/>
      <c r="DV24" s="198"/>
      <c r="DW24" s="199"/>
      <c r="DX24" s="44"/>
      <c r="DY24" s="43"/>
      <c r="DZ24" s="85"/>
      <c r="EA24" s="107"/>
      <c r="ED24" s="198"/>
      <c r="EE24" s="199"/>
      <c r="EF24" s="44"/>
      <c r="EG24" s="43"/>
      <c r="EH24" s="43"/>
      <c r="EI24" s="107"/>
      <c r="EL24" s="198"/>
      <c r="EM24" s="199"/>
      <c r="EN24" s="44"/>
      <c r="EO24" s="43"/>
      <c r="EP24" s="43"/>
      <c r="EQ24" s="107"/>
      <c r="ET24" s="198"/>
      <c r="EU24" s="199"/>
      <c r="EV24" s="44"/>
      <c r="EW24" s="43"/>
      <c r="EX24" s="43"/>
      <c r="EY24" s="107"/>
    </row>
    <row r="25" spans="1:155" s="1" customFormat="1" ht="42" customHeight="1" thickBot="1" x14ac:dyDescent="0.3">
      <c r="A25" s="9"/>
      <c r="B25" s="152" t="s">
        <v>257</v>
      </c>
      <c r="C25" s="152">
        <f ca="1">$AH11</f>
        <v>0</v>
      </c>
      <c r="D25" s="152">
        <f ca="1">$AI11</f>
        <v>6</v>
      </c>
      <c r="E25" s="152">
        <f ca="1">$AJ11</f>
        <v>8</v>
      </c>
      <c r="F25" s="152">
        <f ca="1">$AK11</f>
        <v>8</v>
      </c>
      <c r="G25" s="8"/>
      <c r="H25" s="9"/>
      <c r="I25" s="152" t="s">
        <v>257</v>
      </c>
      <c r="J25" s="152">
        <f ca="1">$AH12</f>
        <v>0</v>
      </c>
      <c r="K25" s="152">
        <f ca="1">$AI12</f>
        <v>3</v>
      </c>
      <c r="L25" s="152">
        <f ca="1">$AJ12</f>
        <v>3</v>
      </c>
      <c r="M25" s="152">
        <f ca="1">$AK12</f>
        <v>6</v>
      </c>
      <c r="N25" s="8"/>
      <c r="O25" s="9"/>
      <c r="P25" s="152" t="s">
        <v>257</v>
      </c>
      <c r="Q25" s="152">
        <f ca="1">$AH13</f>
        <v>0</v>
      </c>
      <c r="R25" s="152">
        <f ca="1">$AI13</f>
        <v>5</v>
      </c>
      <c r="S25" s="152">
        <f ca="1">$AJ13</f>
        <v>0</v>
      </c>
      <c r="T25" s="152">
        <f ca="1">$AK13</f>
        <v>7</v>
      </c>
      <c r="U25" s="8"/>
      <c r="V25" s="2"/>
      <c r="W25" s="2"/>
      <c r="X25" s="2"/>
      <c r="Y25" s="2"/>
      <c r="Z25" s="2"/>
      <c r="AA25" s="37"/>
      <c r="AB25" s="193" t="s">
        <v>149</v>
      </c>
      <c r="AC25" s="213">
        <f t="shared" ca="1" si="30"/>
        <v>0</v>
      </c>
      <c r="AD25" s="213">
        <f t="shared" ca="1" si="31"/>
        <v>9</v>
      </c>
      <c r="AE25" s="213">
        <f t="shared" ca="1" si="32"/>
        <v>10</v>
      </c>
      <c r="AF25" s="213">
        <f t="shared" ca="1" si="33"/>
        <v>9</v>
      </c>
      <c r="AG25" s="213">
        <f t="shared" ca="1" si="34"/>
        <v>10</v>
      </c>
      <c r="AH25" s="215">
        <f t="shared" ca="1" si="35"/>
        <v>10</v>
      </c>
      <c r="AI25" s="210"/>
      <c r="AJ25" s="193" t="s">
        <v>149</v>
      </c>
      <c r="AK25" s="213" t="str">
        <f t="shared" ca="1" si="27"/>
        <v>○</v>
      </c>
      <c r="AL25" s="213" t="str">
        <f t="shared" ca="1" si="27"/>
        <v>○</v>
      </c>
      <c r="AM25" s="213" t="str">
        <f t="shared" ca="1" si="27"/>
        <v>○</v>
      </c>
      <c r="AN25" s="213" t="str">
        <f t="shared" ca="1" si="27"/>
        <v>○</v>
      </c>
      <c r="AO25" s="213" t="str">
        <f t="shared" ca="1" si="27"/>
        <v>○</v>
      </c>
      <c r="AP25" s="213" t="str">
        <f t="shared" ca="1" si="27"/>
        <v>○</v>
      </c>
      <c r="AQ25" s="216"/>
      <c r="AR25" s="193" t="s">
        <v>149</v>
      </c>
      <c r="AS25" s="213" t="str">
        <f t="shared" ca="1" si="28"/>
        <v>⓪</v>
      </c>
      <c r="AT25" s="213" t="str">
        <f t="shared" ca="1" si="28"/>
        <v>⑨</v>
      </c>
      <c r="AU25" s="213" t="str">
        <f t="shared" ca="1" si="28"/>
        <v>⑩</v>
      </c>
      <c r="AV25" s="213" t="str">
        <f t="shared" ca="1" si="28"/>
        <v>⑨</v>
      </c>
      <c r="AW25" s="213" t="str">
        <f t="shared" ca="1" si="28"/>
        <v>⑩</v>
      </c>
      <c r="AX25" s="213" t="str">
        <f t="shared" ca="1" si="28"/>
        <v>⑩</v>
      </c>
      <c r="AY25" s="188"/>
      <c r="AZ25" s="193" t="s">
        <v>149</v>
      </c>
      <c r="BA25" s="213">
        <f t="shared" ca="1" si="29"/>
        <v>0</v>
      </c>
      <c r="BB25" s="213">
        <f t="shared" ca="1" si="29"/>
        <v>9</v>
      </c>
      <c r="BC25" s="213">
        <f t="shared" ca="1" si="29"/>
        <v>10</v>
      </c>
      <c r="BD25" s="213">
        <f t="shared" ca="1" si="29"/>
        <v>9</v>
      </c>
      <c r="BE25" s="213">
        <f t="shared" ca="1" si="29"/>
        <v>10</v>
      </c>
      <c r="BF25" s="213">
        <f t="shared" ca="1" si="29"/>
        <v>10</v>
      </c>
      <c r="BG25" s="188"/>
      <c r="BH25" s="217">
        <v>9</v>
      </c>
      <c r="BI25" s="218" t="s">
        <v>14</v>
      </c>
      <c r="BJ25" s="218" t="s">
        <v>299</v>
      </c>
      <c r="BK25" s="219">
        <v>9</v>
      </c>
      <c r="BM25" s="37"/>
      <c r="BN25" s="37"/>
      <c r="BO25" s="37"/>
      <c r="BP25" s="37"/>
      <c r="BQ25" s="37"/>
      <c r="BR25" s="37"/>
      <c r="BT25" s="37"/>
      <c r="BU25" s="37"/>
      <c r="BV25" s="37"/>
      <c r="BW25" s="37"/>
      <c r="BX25" s="37"/>
      <c r="BY25" s="37"/>
      <c r="BZ25" s="37"/>
      <c r="CA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37"/>
      <c r="DV25" s="198"/>
      <c r="DW25" s="199"/>
      <c r="DX25" s="44"/>
      <c r="DY25" s="43"/>
      <c r="DZ25" s="85"/>
      <c r="EA25" s="107"/>
      <c r="ED25" s="198"/>
      <c r="EE25" s="199"/>
      <c r="EF25" s="44"/>
      <c r="EG25" s="43"/>
      <c r="EH25" s="43"/>
      <c r="EI25" s="107"/>
      <c r="EL25" s="198"/>
      <c r="EM25" s="199"/>
      <c r="EN25" s="44"/>
      <c r="EO25" s="43"/>
      <c r="EP25" s="43"/>
      <c r="EQ25" s="107"/>
      <c r="ET25" s="198"/>
      <c r="EU25" s="199"/>
      <c r="EV25" s="44"/>
      <c r="EW25" s="43"/>
      <c r="EX25" s="43"/>
      <c r="EY25" s="107"/>
    </row>
    <row r="26" spans="1:155" s="1" customFormat="1" ht="42" customHeight="1" x14ac:dyDescent="0.25">
      <c r="A26" s="9"/>
      <c r="B26" s="205"/>
      <c r="C26" s="206">
        <f ca="1">MOD(ROUNDDOWN($AR11/1000,0),10)</f>
        <v>0</v>
      </c>
      <c r="D26" s="206">
        <f ca="1">MOD(ROUNDDOWN($AR11/100,0),10)</f>
        <v>3</v>
      </c>
      <c r="E26" s="206">
        <f ca="1">MOD(ROUNDDOWN($AR11/10,0),10)</f>
        <v>1</v>
      </c>
      <c r="F26" s="206">
        <f ca="1">MOD(ROUNDDOWN($AR11/1,0),10)</f>
        <v>2</v>
      </c>
      <c r="G26" s="8"/>
      <c r="H26" s="9"/>
      <c r="I26" s="205"/>
      <c r="J26" s="206">
        <f ca="1">MOD(ROUNDDOWN($AR12/1000,0),10)</f>
        <v>0</v>
      </c>
      <c r="K26" s="206">
        <f ca="1">MOD(ROUNDDOWN($AR12/100,0),10)</f>
        <v>6</v>
      </c>
      <c r="L26" s="206">
        <f ca="1">MOD(ROUNDDOWN($AR12/10,0),10)</f>
        <v>6</v>
      </c>
      <c r="M26" s="206">
        <f ca="1">MOD(ROUNDDOWN($AR12/1,0),10)</f>
        <v>4</v>
      </c>
      <c r="N26" s="8"/>
      <c r="O26" s="9"/>
      <c r="P26" s="205"/>
      <c r="Q26" s="206">
        <f ca="1">MOD(ROUNDDOWN($AR13/1000,0),10)</f>
        <v>0</v>
      </c>
      <c r="R26" s="206">
        <f ca="1">MOD(ROUNDDOWN($AR13/100,0),10)</f>
        <v>4</v>
      </c>
      <c r="S26" s="206">
        <f ca="1">MOD(ROUNDDOWN($AR13/10,0),10)</f>
        <v>9</v>
      </c>
      <c r="T26" s="206">
        <f ca="1">MOD(ROUNDDOWN($AR13/1,0),10)</f>
        <v>3</v>
      </c>
      <c r="U26" s="8"/>
      <c r="V26" s="2"/>
      <c r="W26" s="2"/>
      <c r="X26" s="2"/>
      <c r="Y26" s="2"/>
      <c r="Z26" s="2"/>
      <c r="AA26" s="37"/>
      <c r="AB26" s="193" t="s">
        <v>12</v>
      </c>
      <c r="AC26" s="213">
        <f t="shared" ca="1" si="30"/>
        <v>0</v>
      </c>
      <c r="AD26" s="213">
        <f t="shared" ca="1" si="31"/>
        <v>9</v>
      </c>
      <c r="AE26" s="213">
        <f t="shared" ca="1" si="32"/>
        <v>10</v>
      </c>
      <c r="AF26" s="213">
        <f t="shared" ca="1" si="33"/>
        <v>9</v>
      </c>
      <c r="AG26" s="213">
        <f t="shared" ca="1" si="34"/>
        <v>10</v>
      </c>
      <c r="AH26" s="215">
        <f t="shared" ca="1" si="35"/>
        <v>10</v>
      </c>
      <c r="AI26" s="210"/>
      <c r="AJ26" s="193" t="s">
        <v>12</v>
      </c>
      <c r="AK26" s="213" t="str">
        <f t="shared" ca="1" si="27"/>
        <v>○</v>
      </c>
      <c r="AL26" s="213" t="str">
        <f t="shared" ca="1" si="27"/>
        <v>○</v>
      </c>
      <c r="AM26" s="213" t="str">
        <f t="shared" ca="1" si="27"/>
        <v>○</v>
      </c>
      <c r="AN26" s="213" t="str">
        <f t="shared" ca="1" si="27"/>
        <v>○</v>
      </c>
      <c r="AO26" s="213" t="str">
        <f t="shared" ca="1" si="27"/>
        <v>○</v>
      </c>
      <c r="AP26" s="213" t="str">
        <f t="shared" ca="1" si="27"/>
        <v>○</v>
      </c>
      <c r="AQ26" s="216"/>
      <c r="AR26" s="193" t="s">
        <v>12</v>
      </c>
      <c r="AS26" s="213" t="str">
        <f t="shared" ca="1" si="28"/>
        <v>⓪</v>
      </c>
      <c r="AT26" s="213" t="str">
        <f t="shared" ca="1" si="28"/>
        <v>⑨</v>
      </c>
      <c r="AU26" s="213" t="str">
        <f t="shared" ca="1" si="28"/>
        <v>⑩</v>
      </c>
      <c r="AV26" s="213" t="str">
        <f t="shared" ca="1" si="28"/>
        <v>⑨</v>
      </c>
      <c r="AW26" s="213" t="str">
        <f t="shared" ca="1" si="28"/>
        <v>⑩</v>
      </c>
      <c r="AX26" s="213" t="str">
        <f t="shared" ca="1" si="28"/>
        <v>⑩</v>
      </c>
      <c r="AY26" s="188"/>
      <c r="AZ26" s="193" t="s">
        <v>300</v>
      </c>
      <c r="BA26" s="213">
        <f t="shared" ca="1" si="29"/>
        <v>0</v>
      </c>
      <c r="BB26" s="213">
        <f t="shared" ca="1" si="29"/>
        <v>9</v>
      </c>
      <c r="BC26" s="213">
        <f t="shared" ca="1" si="29"/>
        <v>10</v>
      </c>
      <c r="BD26" s="213">
        <f t="shared" ca="1" si="29"/>
        <v>9</v>
      </c>
      <c r="BE26" s="213">
        <f t="shared" ca="1" si="29"/>
        <v>10</v>
      </c>
      <c r="BF26" s="213">
        <f t="shared" ca="1" si="29"/>
        <v>10</v>
      </c>
      <c r="BG26" s="188"/>
      <c r="BH26" s="217">
        <v>10</v>
      </c>
      <c r="BI26" s="220" t="s">
        <v>14</v>
      </c>
      <c r="BJ26" s="220" t="s">
        <v>149</v>
      </c>
      <c r="BK26" s="221">
        <v>10</v>
      </c>
      <c r="BM26" s="37"/>
      <c r="BN26" s="37"/>
      <c r="BO26" s="37"/>
      <c r="BP26" s="37"/>
      <c r="BQ26" s="37"/>
      <c r="BR26" s="37"/>
      <c r="BT26" s="37"/>
      <c r="BU26" s="37"/>
      <c r="BV26" s="37"/>
      <c r="BW26" s="37"/>
      <c r="BX26" s="37"/>
      <c r="BY26" s="37"/>
      <c r="BZ26" s="37"/>
      <c r="CA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37"/>
      <c r="DQ26" s="37"/>
      <c r="DR26" s="37"/>
      <c r="DS26" s="37"/>
      <c r="DT26" s="37"/>
      <c r="DU26" s="37"/>
      <c r="DV26" s="198"/>
      <c r="DW26" s="199"/>
      <c r="DX26" s="44"/>
      <c r="DY26" s="43"/>
      <c r="DZ26" s="85"/>
      <c r="EA26" s="107"/>
      <c r="ED26" s="198"/>
      <c r="EE26" s="199"/>
      <c r="EF26" s="44"/>
      <c r="EG26" s="43"/>
      <c r="EH26" s="43"/>
      <c r="EI26" s="107"/>
      <c r="EL26" s="198"/>
      <c r="EM26" s="199"/>
      <c r="EN26" s="44"/>
      <c r="EO26" s="43"/>
      <c r="EP26" s="43"/>
      <c r="EQ26" s="107"/>
      <c r="ET26" s="198"/>
      <c r="EU26" s="199"/>
      <c r="EV26" s="44"/>
      <c r="EW26" s="43"/>
      <c r="EX26" s="43"/>
      <c r="EY26" s="107"/>
    </row>
    <row r="27" spans="1:155" s="1" customFormat="1" ht="20.100000000000001" customHeight="1" x14ac:dyDescent="0.25">
      <c r="A27" s="14"/>
      <c r="B27" s="15"/>
      <c r="C27" s="15"/>
      <c r="D27" s="15"/>
      <c r="E27" s="15"/>
      <c r="F27" s="15"/>
      <c r="G27" s="16"/>
      <c r="H27" s="14"/>
      <c r="I27" s="15"/>
      <c r="J27" s="15"/>
      <c r="K27" s="15"/>
      <c r="L27" s="15"/>
      <c r="M27" s="15"/>
      <c r="N27" s="16"/>
      <c r="O27" s="14"/>
      <c r="P27" s="15"/>
      <c r="Q27" s="15"/>
      <c r="R27" s="15"/>
      <c r="S27" s="15"/>
      <c r="T27" s="15"/>
      <c r="U27" s="16"/>
      <c r="V27" s="2"/>
      <c r="W27" s="2"/>
      <c r="X27" s="2"/>
      <c r="Y27" s="2"/>
      <c r="Z27" s="2"/>
      <c r="AA27" s="37"/>
      <c r="AB27" s="193" t="s">
        <v>150</v>
      </c>
      <c r="AC27" s="213">
        <f t="shared" ca="1" si="30"/>
        <v>0</v>
      </c>
      <c r="AD27" s="213">
        <f t="shared" ca="1" si="31"/>
        <v>9</v>
      </c>
      <c r="AE27" s="213">
        <f t="shared" ca="1" si="32"/>
        <v>10</v>
      </c>
      <c r="AF27" s="213">
        <f t="shared" ca="1" si="33"/>
        <v>9</v>
      </c>
      <c r="AG27" s="213">
        <f t="shared" ca="1" si="34"/>
        <v>10</v>
      </c>
      <c r="AH27" s="215">
        <f t="shared" ca="1" si="35"/>
        <v>10</v>
      </c>
      <c r="AI27" s="210"/>
      <c r="AJ27" s="193" t="s">
        <v>150</v>
      </c>
      <c r="AK27" s="213" t="str">
        <f t="shared" ca="1" si="27"/>
        <v>○</v>
      </c>
      <c r="AL27" s="213" t="str">
        <f t="shared" ca="1" si="27"/>
        <v>○</v>
      </c>
      <c r="AM27" s="213" t="str">
        <f t="shared" ca="1" si="27"/>
        <v>○</v>
      </c>
      <c r="AN27" s="213" t="str">
        <f t="shared" ca="1" si="27"/>
        <v>○</v>
      </c>
      <c r="AO27" s="213" t="str">
        <f t="shared" ca="1" si="27"/>
        <v>○</v>
      </c>
      <c r="AP27" s="213" t="str">
        <f t="shared" ca="1" si="27"/>
        <v>○</v>
      </c>
      <c r="AQ27" s="216"/>
      <c r="AR27" s="193" t="s">
        <v>150</v>
      </c>
      <c r="AS27" s="213" t="str">
        <f t="shared" ca="1" si="28"/>
        <v>⓪</v>
      </c>
      <c r="AT27" s="213" t="str">
        <f t="shared" ca="1" si="28"/>
        <v>⑨</v>
      </c>
      <c r="AU27" s="213" t="str">
        <f t="shared" ca="1" si="28"/>
        <v>⑩</v>
      </c>
      <c r="AV27" s="213" t="str">
        <f t="shared" ca="1" si="28"/>
        <v>⑨</v>
      </c>
      <c r="AW27" s="213" t="str">
        <f t="shared" ca="1" si="28"/>
        <v>⑩</v>
      </c>
      <c r="AX27" s="213" t="str">
        <f t="shared" ca="1" si="28"/>
        <v>⑩</v>
      </c>
      <c r="AY27" s="188"/>
      <c r="AZ27" s="193" t="s">
        <v>301</v>
      </c>
      <c r="BA27" s="213">
        <f t="shared" ca="1" si="29"/>
        <v>0</v>
      </c>
      <c r="BB27" s="213">
        <f t="shared" ca="1" si="29"/>
        <v>9</v>
      </c>
      <c r="BC27" s="213">
        <f t="shared" ca="1" si="29"/>
        <v>10</v>
      </c>
      <c r="BD27" s="213">
        <f t="shared" ca="1" si="29"/>
        <v>9</v>
      </c>
      <c r="BE27" s="213">
        <f t="shared" ca="1" si="29"/>
        <v>10</v>
      </c>
      <c r="BF27" s="213">
        <f t="shared" ca="1" si="29"/>
        <v>10</v>
      </c>
      <c r="BG27" s="188"/>
      <c r="BH27" s="188"/>
      <c r="BI27" s="188"/>
      <c r="BJ27" s="188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198"/>
      <c r="DW27" s="199"/>
      <c r="DX27" s="44"/>
      <c r="DY27" s="43"/>
      <c r="DZ27" s="85"/>
      <c r="EA27" s="107"/>
      <c r="ED27" s="198"/>
      <c r="EE27" s="199"/>
      <c r="EF27" s="44"/>
      <c r="EG27" s="43"/>
      <c r="EH27" s="43"/>
      <c r="EI27" s="107"/>
      <c r="EL27" s="198"/>
      <c r="EM27" s="199"/>
      <c r="EN27" s="44"/>
      <c r="EO27" s="43"/>
      <c r="EP27" s="43"/>
      <c r="EQ27" s="107"/>
      <c r="ET27" s="198"/>
      <c r="EU27" s="199"/>
      <c r="EV27" s="44"/>
      <c r="EW27" s="43"/>
      <c r="EX27" s="43"/>
      <c r="EY27" s="107"/>
    </row>
    <row r="28" spans="1:155" s="1" customFormat="1" ht="50.1" customHeight="1" thickBot="1" x14ac:dyDescent="0.45">
      <c r="A28" s="163" t="str">
        <f>A1</f>
        <v>ひき算筆算３けたノーマル 1000－Ｘ</v>
      </c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222">
        <f>T1</f>
        <v>1</v>
      </c>
      <c r="U28" s="222"/>
      <c r="V28" s="156"/>
      <c r="W28" s="156"/>
      <c r="X28" s="156"/>
      <c r="Y28" s="156"/>
      <c r="Z28" s="156"/>
      <c r="AA28" s="37"/>
      <c r="AB28" s="223"/>
      <c r="AC28" s="145"/>
      <c r="AD28" s="145"/>
      <c r="AE28" s="145"/>
      <c r="AF28" s="145"/>
      <c r="AG28" s="145"/>
      <c r="AH28" s="145"/>
      <c r="AI28" s="37"/>
      <c r="AJ28" s="42"/>
      <c r="AK28" s="223"/>
      <c r="AL28" s="145"/>
      <c r="AM28" s="145"/>
      <c r="AN28" s="145"/>
      <c r="AO28" s="145"/>
      <c r="AP28" s="145"/>
      <c r="AQ28" s="145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7"/>
      <c r="CY28" s="37"/>
      <c r="CZ28" s="37"/>
      <c r="DA28" s="37"/>
      <c r="DB28" s="37"/>
      <c r="DC28" s="37"/>
      <c r="DD28" s="37"/>
      <c r="DE28" s="37"/>
      <c r="DF28" s="37"/>
      <c r="DG28" s="37"/>
      <c r="DH28" s="37"/>
      <c r="DI28" s="37"/>
      <c r="DJ28" s="37"/>
      <c r="DK28" s="37"/>
      <c r="DL28" s="37"/>
      <c r="DM28" s="37"/>
      <c r="DN28" s="37"/>
      <c r="DO28" s="37"/>
      <c r="DP28" s="37"/>
      <c r="DQ28" s="37"/>
      <c r="DR28" s="37"/>
      <c r="DS28" s="37"/>
      <c r="DT28" s="37"/>
      <c r="DU28" s="37"/>
      <c r="DV28" s="198"/>
      <c r="DW28" s="199"/>
      <c r="DX28" s="44"/>
      <c r="DY28" s="43"/>
      <c r="DZ28" s="85"/>
      <c r="EA28" s="107"/>
      <c r="ED28" s="198"/>
      <c r="EE28" s="199"/>
      <c r="EF28" s="44"/>
      <c r="EG28" s="43"/>
      <c r="EH28" s="43"/>
      <c r="EI28" s="107"/>
      <c r="EL28" s="198"/>
      <c r="EM28" s="199"/>
      <c r="EN28" s="44"/>
      <c r="EO28" s="43"/>
      <c r="EP28" s="43"/>
      <c r="EQ28" s="107"/>
      <c r="ET28" s="198"/>
      <c r="EU28" s="199"/>
      <c r="EV28" s="44"/>
      <c r="EW28" s="43"/>
      <c r="EX28" s="43"/>
      <c r="EY28" s="107"/>
    </row>
    <row r="29" spans="1:155" s="1" customFormat="1" ht="54.95" customHeight="1" thickBot="1" x14ac:dyDescent="0.3">
      <c r="A29" s="44"/>
      <c r="B29" s="157" t="str">
        <f>B2</f>
        <v>　　月　　日</v>
      </c>
      <c r="C29" s="158"/>
      <c r="D29" s="158"/>
      <c r="E29" s="158"/>
      <c r="F29" s="159"/>
      <c r="G29" s="157" t="str">
        <f>G2</f>
        <v>名前</v>
      </c>
      <c r="H29" s="158"/>
      <c r="I29" s="158"/>
      <c r="J29" s="224"/>
      <c r="K29" s="158"/>
      <c r="L29" s="158"/>
      <c r="M29" s="158"/>
      <c r="N29" s="158"/>
      <c r="O29" s="158"/>
      <c r="P29" s="158"/>
      <c r="Q29" s="158"/>
      <c r="R29" s="158"/>
      <c r="S29" s="158"/>
      <c r="T29" s="159"/>
      <c r="U29" s="44"/>
      <c r="V29" s="17"/>
      <c r="Y29" s="17"/>
      <c r="Z29" s="17"/>
      <c r="AA29" s="37"/>
      <c r="AB29" s="225"/>
      <c r="AC29" s="226"/>
      <c r="AD29" s="226"/>
      <c r="AE29" s="226"/>
      <c r="AF29" s="226"/>
      <c r="AG29" s="226"/>
      <c r="AH29" s="226"/>
      <c r="AI29" s="43"/>
      <c r="AJ29" s="227"/>
      <c r="AK29" s="228"/>
      <c r="AL29" s="226"/>
      <c r="AM29" s="226"/>
      <c r="AN29" s="226"/>
      <c r="AO29" s="226"/>
      <c r="AP29" s="226"/>
      <c r="AQ29" s="226"/>
      <c r="AT29" s="36"/>
      <c r="AU29" s="36"/>
      <c r="AV29" s="36"/>
      <c r="AW29" s="36"/>
      <c r="AX29" s="36"/>
      <c r="AY29" s="36"/>
      <c r="AZ29" s="36"/>
      <c r="BA29" s="36"/>
      <c r="BB29" s="36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198"/>
      <c r="DW29" s="199"/>
      <c r="DX29" s="44"/>
      <c r="DY29" s="43"/>
      <c r="DZ29" s="85"/>
      <c r="EA29" s="107"/>
      <c r="ED29" s="198"/>
      <c r="EE29" s="199"/>
      <c r="EF29" s="44"/>
      <c r="EG29" s="43"/>
      <c r="EH29" s="43"/>
      <c r="EI29" s="107"/>
      <c r="EL29" s="198"/>
      <c r="EM29" s="199"/>
      <c r="EN29" s="44"/>
      <c r="EO29" s="43"/>
      <c r="EP29" s="43"/>
      <c r="EQ29" s="107"/>
      <c r="ET29" s="198"/>
      <c r="EU29" s="199"/>
      <c r="EV29" s="44"/>
      <c r="EW29" s="43"/>
      <c r="EX29" s="43"/>
      <c r="EY29" s="107"/>
    </row>
    <row r="30" spans="1:155" s="1" customFormat="1" ht="20.100000000000001" customHeight="1" x14ac:dyDescent="0.25">
      <c r="A30" s="18"/>
      <c r="B30" s="18"/>
      <c r="C30" s="19"/>
      <c r="D30" s="19"/>
      <c r="E30" s="19"/>
      <c r="F30" s="19"/>
      <c r="G30" s="19"/>
      <c r="H30" s="19"/>
      <c r="I30" s="19"/>
      <c r="J30" s="19"/>
      <c r="K30" s="19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44"/>
      <c r="Y30" s="44"/>
      <c r="Z30" s="44"/>
      <c r="AA30" s="37"/>
      <c r="AB30" s="225"/>
      <c r="AC30" s="226"/>
      <c r="AD30" s="226"/>
      <c r="AE30" s="226"/>
      <c r="AF30" s="226"/>
      <c r="AG30" s="226"/>
      <c r="AH30" s="226"/>
      <c r="AI30" s="43"/>
      <c r="AJ30" s="227"/>
      <c r="AK30" s="228"/>
      <c r="AL30" s="226"/>
      <c r="AM30" s="226"/>
      <c r="AN30" s="226"/>
      <c r="AO30" s="226"/>
      <c r="AP30" s="226"/>
      <c r="AQ30" s="226"/>
      <c r="AT30" s="36"/>
      <c r="AU30" s="89"/>
      <c r="AV30" s="90"/>
      <c r="AW30" s="229"/>
      <c r="AX30" s="90"/>
      <c r="AY30" s="90"/>
      <c r="AZ30" s="90"/>
      <c r="BA30" s="91"/>
      <c r="BB30" s="36"/>
      <c r="BC30" s="3"/>
      <c r="BD30" s="105"/>
      <c r="BE30" s="229"/>
      <c r="BF30" s="105"/>
      <c r="BG30" s="105"/>
      <c r="BH30" s="105"/>
      <c r="BI30" s="106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DT30" s="37"/>
      <c r="DU30" s="37"/>
      <c r="DV30" s="198"/>
      <c r="DW30" s="199"/>
      <c r="DX30" s="44"/>
      <c r="DY30" s="43"/>
      <c r="DZ30" s="85"/>
      <c r="EA30" s="107"/>
      <c r="ED30" s="198"/>
      <c r="EE30" s="199"/>
      <c r="EF30" s="44"/>
      <c r="EG30" s="43"/>
      <c r="EH30" s="43"/>
      <c r="EI30" s="107"/>
      <c r="EL30" s="198"/>
      <c r="EM30" s="199"/>
      <c r="EN30" s="44"/>
      <c r="EO30" s="43"/>
      <c r="EP30" s="43"/>
      <c r="EQ30" s="107"/>
      <c r="ET30" s="198"/>
      <c r="EU30" s="199"/>
      <c r="EV30" s="44"/>
      <c r="EW30" s="43"/>
      <c r="EX30" s="43"/>
      <c r="EY30" s="107"/>
    </row>
    <row r="31" spans="1:155" s="1" customFormat="1" ht="39.950000000000003" customHeight="1" x14ac:dyDescent="0.25">
      <c r="A31" s="20"/>
      <c r="B31" s="200" t="str">
        <f>B4</f>
        <v>①</v>
      </c>
      <c r="C31" s="230"/>
      <c r="D31" s="149">
        <f ca="1">$BB16</f>
        <v>9</v>
      </c>
      <c r="E31" s="149" t="str">
        <f ca="1">$BD16</f>
        <v/>
      </c>
      <c r="F31" s="201"/>
      <c r="G31" s="231"/>
      <c r="H31" s="81"/>
      <c r="I31" s="200" t="str">
        <f>I4</f>
        <v>②</v>
      </c>
      <c r="J31" s="230"/>
      <c r="K31" s="149">
        <f ca="1">$BB17</f>
        <v>9</v>
      </c>
      <c r="L31" s="149">
        <f ca="1">$BD17</f>
        <v>9</v>
      </c>
      <c r="M31" s="201"/>
      <c r="N31" s="147"/>
      <c r="O31" s="81"/>
      <c r="P31" s="200" t="str">
        <f>P4</f>
        <v>③</v>
      </c>
      <c r="Q31" s="230"/>
      <c r="R31" s="149">
        <f ca="1">$BB18</f>
        <v>9</v>
      </c>
      <c r="S31" s="149">
        <f ca="1">$BD18</f>
        <v>9</v>
      </c>
      <c r="T31" s="201"/>
      <c r="U31" s="25"/>
      <c r="V31" s="44"/>
      <c r="W31" s="17"/>
      <c r="X31" s="17"/>
      <c r="Y31" s="44"/>
      <c r="Z31" s="44"/>
      <c r="AA31" s="37"/>
      <c r="AB31" s="225"/>
      <c r="AC31" s="226"/>
      <c r="AD31" s="226"/>
      <c r="AE31" s="226"/>
      <c r="AF31" s="226"/>
      <c r="AG31" s="226"/>
      <c r="AH31" s="226"/>
      <c r="AI31" s="43"/>
      <c r="AJ31" s="227"/>
      <c r="AK31" s="228"/>
      <c r="AL31" s="226"/>
      <c r="AM31" s="226"/>
      <c r="AN31" s="226"/>
      <c r="AO31" s="226"/>
      <c r="AP31" s="226"/>
      <c r="AQ31" s="226"/>
      <c r="AT31" s="36"/>
      <c r="AU31" s="92"/>
      <c r="AV31" s="104"/>
      <c r="AW31" s="2"/>
      <c r="AX31" s="104"/>
      <c r="AY31" s="104"/>
      <c r="AZ31" s="104"/>
      <c r="BA31" s="93"/>
      <c r="BB31" s="36"/>
      <c r="BC31" s="9"/>
      <c r="BD31" s="2"/>
      <c r="BE31" s="2"/>
      <c r="BF31" s="232" t="s">
        <v>274</v>
      </c>
      <c r="BG31" s="26" t="s">
        <v>30</v>
      </c>
      <c r="BH31" s="85"/>
      <c r="BI31" s="10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DT31" s="37"/>
      <c r="DU31" s="37"/>
      <c r="DV31" s="198"/>
      <c r="DW31" s="199"/>
      <c r="DX31" s="44"/>
      <c r="DY31" s="43"/>
      <c r="DZ31" s="85"/>
      <c r="EA31" s="107"/>
      <c r="ED31" s="198"/>
      <c r="EE31" s="199"/>
      <c r="EF31" s="44"/>
      <c r="EG31" s="43"/>
      <c r="EH31" s="43"/>
      <c r="EI31" s="107"/>
      <c r="EL31" s="198"/>
      <c r="EM31" s="199"/>
      <c r="EN31" s="44"/>
      <c r="EO31" s="43"/>
      <c r="EP31" s="43"/>
      <c r="EQ31" s="107"/>
      <c r="ET31" s="198"/>
      <c r="EU31" s="199"/>
      <c r="EV31" s="44"/>
      <c r="EW31" s="43"/>
      <c r="EX31" s="43"/>
      <c r="EY31" s="107"/>
    </row>
    <row r="32" spans="1:155" s="1" customFormat="1" ht="39.950000000000003" customHeight="1" x14ac:dyDescent="0.25">
      <c r="A32" s="6"/>
      <c r="B32" s="202"/>
      <c r="C32" s="203">
        <f ca="1">$BA16</f>
        <v>0</v>
      </c>
      <c r="D32" s="148">
        <f ca="1">$BC16</f>
        <v>10</v>
      </c>
      <c r="E32" s="148">
        <f ca="1">$BE16</f>
        <v>10</v>
      </c>
      <c r="F32" s="148" t="str">
        <f ca="1">$BF16</f>
        <v/>
      </c>
      <c r="G32" s="233"/>
      <c r="H32" s="6"/>
      <c r="I32" s="202"/>
      <c r="J32" s="203">
        <f ca="1">$BA17</f>
        <v>0</v>
      </c>
      <c r="K32" s="148">
        <f ca="1">$BC17</f>
        <v>10</v>
      </c>
      <c r="L32" s="148">
        <f ca="1">$BE17</f>
        <v>10</v>
      </c>
      <c r="M32" s="148">
        <f ca="1">$BF17</f>
        <v>10</v>
      </c>
      <c r="N32" s="148"/>
      <c r="O32" s="6"/>
      <c r="P32" s="202"/>
      <c r="Q32" s="203">
        <f ca="1">$BA18</f>
        <v>0</v>
      </c>
      <c r="R32" s="148">
        <f ca="1">$BC18</f>
        <v>10</v>
      </c>
      <c r="S32" s="148">
        <f ca="1">$BE18</f>
        <v>10</v>
      </c>
      <c r="T32" s="148">
        <f ca="1">$BF18</f>
        <v>10</v>
      </c>
      <c r="U32" s="8"/>
      <c r="V32" s="2"/>
      <c r="W32" s="2"/>
      <c r="X32" s="44"/>
      <c r="Y32" s="2"/>
      <c r="Z32" s="2"/>
      <c r="AA32" s="37"/>
      <c r="AB32" s="225"/>
      <c r="AC32" s="226"/>
      <c r="AD32" s="226"/>
      <c r="AE32" s="226"/>
      <c r="AF32" s="226"/>
      <c r="AG32" s="226"/>
      <c r="AH32" s="226"/>
      <c r="AI32" s="43"/>
      <c r="AJ32" s="227"/>
      <c r="AK32" s="228"/>
      <c r="AL32" s="226"/>
      <c r="AM32" s="226"/>
      <c r="AN32" s="226"/>
      <c r="AO32" s="226"/>
      <c r="AP32" s="226"/>
      <c r="AQ32" s="226"/>
      <c r="AT32" s="36"/>
      <c r="AU32" s="92"/>
      <c r="AV32" s="103"/>
      <c r="AW32" s="2"/>
      <c r="AX32" s="104"/>
      <c r="AY32" s="104"/>
      <c r="AZ32" s="104" t="str">
        <f ca="1">IF($BR43="","","⑩")</f>
        <v>⑩</v>
      </c>
      <c r="BA32" s="93"/>
      <c r="BB32" s="36"/>
      <c r="BC32" s="9"/>
      <c r="BD32" s="2"/>
      <c r="BE32" s="232" t="s">
        <v>273</v>
      </c>
      <c r="BF32" s="26" t="s">
        <v>56</v>
      </c>
      <c r="BG32" s="26" t="s">
        <v>302</v>
      </c>
      <c r="BH32" s="26" t="s">
        <v>31</v>
      </c>
      <c r="BI32" s="10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DT32" s="37"/>
      <c r="DU32" s="37"/>
      <c r="DV32" s="198"/>
      <c r="DW32" s="199"/>
      <c r="DX32" s="44"/>
      <c r="DY32" s="43"/>
      <c r="DZ32" s="85"/>
      <c r="EA32" s="107"/>
      <c r="ED32" s="198"/>
      <c r="EE32" s="199"/>
      <c r="EF32" s="44"/>
      <c r="EG32" s="43"/>
      <c r="EH32" s="85"/>
      <c r="EI32" s="107"/>
      <c r="EL32" s="198"/>
      <c r="EM32" s="199"/>
      <c r="EN32" s="44"/>
      <c r="EO32" s="43"/>
      <c r="EP32" s="85"/>
      <c r="EQ32" s="107"/>
      <c r="ET32" s="198"/>
      <c r="EU32" s="199"/>
      <c r="EV32" s="44"/>
      <c r="EW32" s="43"/>
      <c r="EX32" s="85"/>
      <c r="EY32" s="107"/>
    </row>
    <row r="33" spans="1:155" s="1" customFormat="1" ht="42" customHeight="1" x14ac:dyDescent="0.25">
      <c r="A33" s="9"/>
      <c r="B33" s="2"/>
      <c r="C33" s="234">
        <f ca="1">C6</f>
        <v>1</v>
      </c>
      <c r="D33" s="235">
        <f t="shared" ref="B33:H35" ca="1" si="36">D6</f>
        <v>0</v>
      </c>
      <c r="E33" s="235">
        <f t="shared" ca="1" si="36"/>
        <v>0</v>
      </c>
      <c r="F33" s="235">
        <f t="shared" ca="1" si="36"/>
        <v>0</v>
      </c>
      <c r="G33" s="8"/>
      <c r="H33" s="9"/>
      <c r="I33" s="2"/>
      <c r="J33" s="234">
        <f t="shared" ref="J33:M35" ca="1" si="37">J6</f>
        <v>1</v>
      </c>
      <c r="K33" s="235">
        <f t="shared" ca="1" si="37"/>
        <v>0</v>
      </c>
      <c r="L33" s="235">
        <f t="shared" ca="1" si="37"/>
        <v>0</v>
      </c>
      <c r="M33" s="235">
        <f t="shared" ca="1" si="37"/>
        <v>0</v>
      </c>
      <c r="N33" s="8"/>
      <c r="O33" s="9"/>
      <c r="P33" s="2"/>
      <c r="Q33" s="234">
        <f t="shared" ref="Q33:T35" ca="1" si="38">Q6</f>
        <v>1</v>
      </c>
      <c r="R33" s="235">
        <f t="shared" ca="1" si="38"/>
        <v>0</v>
      </c>
      <c r="S33" s="235">
        <f t="shared" ca="1" si="38"/>
        <v>0</v>
      </c>
      <c r="T33" s="235">
        <f t="shared" ca="1" si="38"/>
        <v>0</v>
      </c>
      <c r="U33" s="8"/>
      <c r="V33" s="2"/>
      <c r="W33" s="44"/>
      <c r="X33" s="2"/>
      <c r="Y33" s="2"/>
      <c r="Z33" s="2"/>
      <c r="AA33" s="37"/>
      <c r="AB33" s="225"/>
      <c r="AC33" s="226"/>
      <c r="AD33" s="226"/>
      <c r="AE33" s="226"/>
      <c r="AF33" s="226"/>
      <c r="AG33" s="226"/>
      <c r="AH33" s="226"/>
      <c r="AI33" s="43"/>
      <c r="AJ33" s="227"/>
      <c r="AK33" s="228"/>
      <c r="AL33" s="226"/>
      <c r="AM33" s="226"/>
      <c r="AN33" s="226"/>
      <c r="AO33" s="226"/>
      <c r="AP33" s="226"/>
      <c r="AQ33" s="226"/>
      <c r="AT33" s="36"/>
      <c r="AU33" s="92"/>
      <c r="AV33" s="236"/>
      <c r="AW33" s="237">
        <f t="shared" ref="AW33:AZ35" ca="1" si="39">C33</f>
        <v>1</v>
      </c>
      <c r="AX33" s="238">
        <f t="shared" ca="1" si="39"/>
        <v>0</v>
      </c>
      <c r="AY33" s="238">
        <f t="shared" ca="1" si="39"/>
        <v>0</v>
      </c>
      <c r="AZ33" s="238">
        <f t="shared" ca="1" si="39"/>
        <v>0</v>
      </c>
      <c r="BA33" s="93"/>
      <c r="BB33" s="36"/>
      <c r="BC33" s="9"/>
      <c r="BD33" s="2"/>
      <c r="BE33" s="232" t="s">
        <v>303</v>
      </c>
      <c r="BF33" s="26" t="s">
        <v>304</v>
      </c>
      <c r="BG33" s="26" t="s">
        <v>305</v>
      </c>
      <c r="BH33" s="84">
        <v>4</v>
      </c>
      <c r="BI33" s="10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DT33" s="37"/>
      <c r="DU33" s="37"/>
      <c r="DV33" s="198"/>
      <c r="DW33" s="199"/>
      <c r="DX33" s="44"/>
      <c r="DY33" s="43"/>
      <c r="DZ33" s="85"/>
      <c r="EA33" s="107"/>
      <c r="ED33" s="198"/>
      <c r="EE33" s="199"/>
      <c r="EF33" s="44"/>
      <c r="EG33" s="43"/>
      <c r="EH33" s="85"/>
      <c r="EI33" s="107"/>
      <c r="EL33" s="198"/>
      <c r="EM33" s="199"/>
      <c r="EN33" s="44"/>
      <c r="EO33" s="43"/>
      <c r="EP33" s="85"/>
      <c r="EQ33" s="107"/>
      <c r="ET33" s="198"/>
      <c r="EU33" s="199"/>
      <c r="EV33" s="44"/>
      <c r="EW33" s="43"/>
      <c r="EX33" s="85"/>
      <c r="EY33" s="107"/>
    </row>
    <row r="34" spans="1:155" s="1" customFormat="1" ht="42" customHeight="1" thickBot="1" x14ac:dyDescent="0.3">
      <c r="A34" s="9"/>
      <c r="B34" s="12" t="str">
        <f t="shared" si="36"/>
        <v>－</v>
      </c>
      <c r="C34" s="12">
        <f t="shared" ca="1" si="36"/>
        <v>0</v>
      </c>
      <c r="D34" s="12">
        <f t="shared" ca="1" si="36"/>
        <v>1</v>
      </c>
      <c r="E34" s="12">
        <f t="shared" ca="1" si="36"/>
        <v>5</v>
      </c>
      <c r="F34" s="12">
        <f t="shared" ca="1" si="36"/>
        <v>0</v>
      </c>
      <c r="G34" s="8"/>
      <c r="H34" s="9"/>
      <c r="I34" s="12" t="str">
        <f>I7</f>
        <v>－</v>
      </c>
      <c r="J34" s="12">
        <f t="shared" ca="1" si="37"/>
        <v>0</v>
      </c>
      <c r="K34" s="12">
        <f t="shared" ca="1" si="37"/>
        <v>0</v>
      </c>
      <c r="L34" s="12">
        <f t="shared" ca="1" si="37"/>
        <v>4</v>
      </c>
      <c r="M34" s="12">
        <f t="shared" ca="1" si="37"/>
        <v>8</v>
      </c>
      <c r="N34" s="8"/>
      <c r="O34" s="9"/>
      <c r="P34" s="12" t="str">
        <f>P7</f>
        <v>－</v>
      </c>
      <c r="Q34" s="12">
        <f t="shared" ca="1" si="38"/>
        <v>0</v>
      </c>
      <c r="R34" s="12">
        <f t="shared" ca="1" si="38"/>
        <v>2</v>
      </c>
      <c r="S34" s="12">
        <f t="shared" ca="1" si="38"/>
        <v>2</v>
      </c>
      <c r="T34" s="12">
        <f t="shared" ca="1" si="38"/>
        <v>3</v>
      </c>
      <c r="U34" s="8"/>
      <c r="V34" s="2"/>
      <c r="X34" s="2"/>
      <c r="Y34" s="2"/>
      <c r="Z34" s="2"/>
      <c r="AA34" s="37"/>
      <c r="AB34" s="225"/>
      <c r="AC34" s="226"/>
      <c r="AD34" s="226"/>
      <c r="AE34" s="226"/>
      <c r="AF34" s="226"/>
      <c r="AG34" s="226"/>
      <c r="AH34" s="226"/>
      <c r="AI34" s="43"/>
      <c r="AJ34" s="227"/>
      <c r="AK34" s="228"/>
      <c r="AL34" s="226"/>
      <c r="AM34" s="226"/>
      <c r="AN34" s="226"/>
      <c r="AO34" s="226"/>
      <c r="AP34" s="226"/>
      <c r="AQ34" s="226"/>
      <c r="AT34" s="36"/>
      <c r="AU34" s="92"/>
      <c r="AV34" s="12" t="str">
        <f>B34</f>
        <v>－</v>
      </c>
      <c r="AW34" s="239">
        <f t="shared" ca="1" si="39"/>
        <v>0</v>
      </c>
      <c r="AX34" s="239">
        <f t="shared" ca="1" si="39"/>
        <v>1</v>
      </c>
      <c r="AY34" s="239">
        <f t="shared" ca="1" si="39"/>
        <v>5</v>
      </c>
      <c r="AZ34" s="239">
        <f t="shared" ca="1" si="39"/>
        <v>0</v>
      </c>
      <c r="BA34" s="93"/>
      <c r="BB34" s="36"/>
      <c r="BC34" s="9"/>
      <c r="BD34" s="100" t="s">
        <v>20</v>
      </c>
      <c r="BE34" s="50">
        <v>0</v>
      </c>
      <c r="BF34" s="50">
        <v>0</v>
      </c>
      <c r="BG34" s="50">
        <v>5</v>
      </c>
      <c r="BH34" s="50">
        <v>6</v>
      </c>
      <c r="BI34" s="10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DT34" s="37"/>
      <c r="DU34" s="37"/>
      <c r="DV34" s="198"/>
      <c r="DW34" s="199"/>
      <c r="DX34" s="44"/>
      <c r="DY34" s="43"/>
      <c r="DZ34" s="85"/>
      <c r="EA34" s="107"/>
      <c r="ED34" s="198"/>
      <c r="EE34" s="199"/>
      <c r="EF34" s="44"/>
      <c r="EG34" s="43"/>
      <c r="EH34" s="85"/>
      <c r="EI34" s="107"/>
      <c r="EL34" s="198"/>
      <c r="EM34" s="199"/>
      <c r="EN34" s="44"/>
      <c r="EO34" s="43"/>
      <c r="EP34" s="85"/>
      <c r="EQ34" s="107"/>
      <c r="ET34" s="198"/>
      <c r="EU34" s="199"/>
      <c r="EV34" s="44"/>
      <c r="EW34" s="43"/>
      <c r="EX34" s="85"/>
      <c r="EY34" s="107"/>
    </row>
    <row r="35" spans="1:155" s="1" customFormat="1" ht="42" customHeight="1" x14ac:dyDescent="0.25">
      <c r="A35" s="9"/>
      <c r="B35" s="240"/>
      <c r="C35" s="241">
        <f t="shared" ca="1" si="36"/>
        <v>0</v>
      </c>
      <c r="D35" s="241">
        <f t="shared" ca="1" si="36"/>
        <v>8</v>
      </c>
      <c r="E35" s="241">
        <f t="shared" ca="1" si="36"/>
        <v>5</v>
      </c>
      <c r="F35" s="241">
        <f t="shared" ca="1" si="36"/>
        <v>0</v>
      </c>
      <c r="G35" s="8"/>
      <c r="H35" s="9"/>
      <c r="I35" s="240"/>
      <c r="J35" s="241">
        <f t="shared" ca="1" si="37"/>
        <v>0</v>
      </c>
      <c r="K35" s="241">
        <f t="shared" ca="1" si="37"/>
        <v>9</v>
      </c>
      <c r="L35" s="241">
        <f t="shared" ca="1" si="37"/>
        <v>5</v>
      </c>
      <c r="M35" s="241">
        <f t="shared" ca="1" si="37"/>
        <v>2</v>
      </c>
      <c r="N35" s="8"/>
      <c r="O35" s="9"/>
      <c r="P35" s="240"/>
      <c r="Q35" s="241">
        <f t="shared" ca="1" si="38"/>
        <v>0</v>
      </c>
      <c r="R35" s="241">
        <f t="shared" ca="1" si="38"/>
        <v>7</v>
      </c>
      <c r="S35" s="241">
        <f t="shared" ca="1" si="38"/>
        <v>7</v>
      </c>
      <c r="T35" s="241">
        <f t="shared" ca="1" si="38"/>
        <v>7</v>
      </c>
      <c r="U35" s="8"/>
      <c r="V35" s="2"/>
      <c r="W35" s="82"/>
      <c r="X35" s="2"/>
      <c r="Y35" s="2"/>
      <c r="Z35" s="2"/>
      <c r="AA35" s="37"/>
      <c r="AB35" s="225"/>
      <c r="AC35" s="226"/>
      <c r="AD35" s="226"/>
      <c r="AE35" s="226"/>
      <c r="AF35" s="226"/>
      <c r="AG35" s="226"/>
      <c r="AH35" s="226"/>
      <c r="AI35" s="43"/>
      <c r="AJ35" s="227"/>
      <c r="AK35" s="228"/>
      <c r="AL35" s="226"/>
      <c r="AM35" s="226"/>
      <c r="AN35" s="226"/>
      <c r="AO35" s="226"/>
      <c r="AP35" s="226"/>
      <c r="AQ35" s="226"/>
      <c r="AT35" s="36"/>
      <c r="AU35" s="92"/>
      <c r="AV35" s="242"/>
      <c r="AW35" s="243">
        <f t="shared" ca="1" si="39"/>
        <v>0</v>
      </c>
      <c r="AX35" s="243">
        <f t="shared" ca="1" si="39"/>
        <v>8</v>
      </c>
      <c r="AY35" s="243">
        <f t="shared" ca="1" si="39"/>
        <v>5</v>
      </c>
      <c r="AZ35" s="243">
        <f t="shared" ca="1" si="39"/>
        <v>0</v>
      </c>
      <c r="BA35" s="93"/>
      <c r="BB35" s="36"/>
      <c r="BC35" s="9"/>
      <c r="BD35" s="2"/>
      <c r="BE35" s="43"/>
      <c r="BF35" s="43"/>
      <c r="BG35" s="43"/>
      <c r="BH35" s="43"/>
      <c r="BI35" s="10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DT35" s="37"/>
      <c r="DU35" s="37"/>
      <c r="DV35" s="198"/>
      <c r="DW35" s="199"/>
      <c r="DX35" s="44"/>
      <c r="DY35" s="43"/>
      <c r="DZ35" s="85"/>
      <c r="EA35" s="107"/>
      <c r="ED35" s="198"/>
      <c r="EE35" s="199"/>
      <c r="EF35" s="44"/>
      <c r="EG35" s="43"/>
      <c r="EH35" s="85"/>
      <c r="EI35" s="107"/>
      <c r="EL35" s="198"/>
      <c r="EM35" s="199"/>
      <c r="EN35" s="44"/>
      <c r="EO35" s="43"/>
      <c r="EP35" s="85"/>
      <c r="EQ35" s="107"/>
      <c r="ET35" s="198"/>
      <c r="EU35" s="199"/>
      <c r="EV35" s="44"/>
      <c r="EW35" s="43"/>
      <c r="EX35" s="85"/>
      <c r="EY35" s="107"/>
    </row>
    <row r="36" spans="1:155" s="1" customFormat="1" ht="20.100000000000001" customHeight="1" x14ac:dyDescent="0.25">
      <c r="A36" s="14"/>
      <c r="B36" s="15"/>
      <c r="C36" s="31"/>
      <c r="D36" s="31"/>
      <c r="E36" s="31"/>
      <c r="F36" s="31"/>
      <c r="G36" s="16"/>
      <c r="H36" s="14"/>
      <c r="I36" s="15"/>
      <c r="J36" s="31"/>
      <c r="K36" s="31"/>
      <c r="L36" s="31"/>
      <c r="M36" s="31"/>
      <c r="N36" s="16"/>
      <c r="O36" s="14"/>
      <c r="P36" s="15"/>
      <c r="Q36" s="31"/>
      <c r="R36" s="31"/>
      <c r="S36" s="31"/>
      <c r="T36" s="31"/>
      <c r="U36" s="16"/>
      <c r="V36" s="2"/>
      <c r="W36" s="2"/>
      <c r="X36" s="2"/>
      <c r="Y36" s="2"/>
      <c r="Z36" s="2"/>
      <c r="AA36" s="37"/>
      <c r="AB36" s="225"/>
      <c r="AC36" s="226"/>
      <c r="AD36" s="226"/>
      <c r="AE36" s="226"/>
      <c r="AF36" s="226"/>
      <c r="AG36" s="226"/>
      <c r="AH36" s="226"/>
      <c r="AI36" s="43"/>
      <c r="AJ36" s="227"/>
      <c r="AK36" s="228"/>
      <c r="AL36" s="226"/>
      <c r="AM36" s="226"/>
      <c r="AN36" s="226"/>
      <c r="AO36" s="226"/>
      <c r="AP36" s="226"/>
      <c r="AQ36" s="226"/>
      <c r="AT36" s="36"/>
      <c r="AU36" s="94"/>
      <c r="AV36" s="95"/>
      <c r="AW36" s="15"/>
      <c r="AX36" s="95"/>
      <c r="AY36" s="95"/>
      <c r="AZ36" s="95"/>
      <c r="BA36" s="96"/>
      <c r="BB36" s="36"/>
      <c r="BC36" s="14"/>
      <c r="BD36" s="108"/>
      <c r="BE36" s="15"/>
      <c r="BF36" s="108"/>
      <c r="BG36" s="108"/>
      <c r="BH36" s="108"/>
      <c r="BI36" s="109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DT36" s="37"/>
      <c r="DU36" s="37"/>
      <c r="DV36" s="198"/>
      <c r="DW36" s="199"/>
      <c r="DX36" s="44"/>
      <c r="DY36" s="43"/>
      <c r="DZ36" s="85"/>
      <c r="EA36" s="107"/>
      <c r="ED36" s="198"/>
      <c r="EE36" s="199"/>
      <c r="EF36" s="44"/>
      <c r="EG36" s="43"/>
      <c r="EH36" s="85"/>
      <c r="EI36" s="107"/>
      <c r="EL36" s="198"/>
      <c r="EM36" s="199"/>
      <c r="EN36" s="44"/>
      <c r="EO36" s="43"/>
      <c r="EP36" s="85"/>
      <c r="EQ36" s="107"/>
      <c r="ET36" s="198"/>
      <c r="EU36" s="199"/>
      <c r="EV36" s="44"/>
      <c r="EW36" s="43"/>
      <c r="EX36" s="85"/>
      <c r="EY36" s="107"/>
    </row>
    <row r="37" spans="1:155" s="1" customFormat="1" ht="39.950000000000003" customHeight="1" x14ac:dyDescent="0.25">
      <c r="A37" s="3"/>
      <c r="B37" s="200" t="str">
        <f>B10</f>
        <v>④</v>
      </c>
      <c r="C37" s="230"/>
      <c r="D37" s="149">
        <f ca="1">$BB19</f>
        <v>9</v>
      </c>
      <c r="E37" s="149">
        <f ca="1">$BD19</f>
        <v>9</v>
      </c>
      <c r="F37" s="201"/>
      <c r="G37" s="231"/>
      <c r="H37" s="81"/>
      <c r="I37" s="200" t="str">
        <f>I10</f>
        <v>⑤</v>
      </c>
      <c r="J37" s="230"/>
      <c r="K37" s="149">
        <f ca="1">$BB20</f>
        <v>9</v>
      </c>
      <c r="L37" s="149">
        <f ca="1">$BD20</f>
        <v>9</v>
      </c>
      <c r="M37" s="201"/>
      <c r="N37" s="147"/>
      <c r="O37" s="81"/>
      <c r="P37" s="200" t="str">
        <f>P10</f>
        <v>⑥</v>
      </c>
      <c r="Q37" s="230"/>
      <c r="R37" s="149">
        <f ca="1">$BB21</f>
        <v>9</v>
      </c>
      <c r="S37" s="149">
        <f ca="1">$BD21</f>
        <v>9</v>
      </c>
      <c r="T37" s="201"/>
      <c r="U37" s="5"/>
      <c r="V37" s="2"/>
      <c r="W37" s="2"/>
      <c r="X37" s="2"/>
      <c r="Y37" s="2"/>
      <c r="Z37" s="2"/>
      <c r="AA37" s="37"/>
      <c r="AB37" s="225"/>
      <c r="AC37" s="226"/>
      <c r="AD37" s="226"/>
      <c r="AE37" s="226"/>
      <c r="AF37" s="226"/>
      <c r="AG37" s="226"/>
      <c r="AH37" s="226"/>
      <c r="AI37" s="43"/>
      <c r="AJ37" s="73"/>
      <c r="AK37" s="228"/>
      <c r="AL37" s="226"/>
      <c r="AM37" s="226"/>
      <c r="AN37" s="226"/>
      <c r="AO37" s="226"/>
      <c r="AP37" s="226"/>
      <c r="AQ37" s="226"/>
      <c r="AT37" s="36"/>
      <c r="AU37" s="36"/>
      <c r="AV37" s="36"/>
      <c r="AW37" s="36"/>
      <c r="AX37" s="36"/>
      <c r="AY37" s="36"/>
      <c r="AZ37" s="36"/>
      <c r="BA37" s="36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6"/>
      <c r="BM37" s="45"/>
      <c r="BN37" s="36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7"/>
      <c r="BZ37" s="37"/>
      <c r="CA37" s="37"/>
      <c r="DT37" s="37"/>
      <c r="DU37" s="37"/>
      <c r="DV37" s="198"/>
      <c r="DW37" s="199"/>
      <c r="DX37" s="44"/>
      <c r="DY37" s="43"/>
      <c r="DZ37" s="85"/>
      <c r="EA37" s="107"/>
      <c r="ED37" s="198"/>
      <c r="EE37" s="199"/>
      <c r="EF37" s="44"/>
      <c r="EG37" s="43"/>
      <c r="EH37" s="85"/>
      <c r="EI37" s="107"/>
      <c r="EL37" s="198"/>
      <c r="EM37" s="199"/>
      <c r="EN37" s="44"/>
      <c r="EO37" s="43"/>
      <c r="EP37" s="85"/>
      <c r="EQ37" s="107"/>
      <c r="ET37" s="198"/>
      <c r="EU37" s="199"/>
      <c r="EV37" s="44"/>
      <c r="EW37" s="43"/>
      <c r="EX37" s="85"/>
      <c r="EY37" s="107"/>
    </row>
    <row r="38" spans="1:155" s="1" customFormat="1" ht="39.950000000000003" customHeight="1" x14ac:dyDescent="0.25">
      <c r="A38" s="6"/>
      <c r="B38" s="202"/>
      <c r="C38" s="203">
        <f ca="1">$BA19</f>
        <v>0</v>
      </c>
      <c r="D38" s="148">
        <f ca="1">$BC19</f>
        <v>10</v>
      </c>
      <c r="E38" s="148">
        <f ca="1">$BE19</f>
        <v>10</v>
      </c>
      <c r="F38" s="148">
        <f ca="1">$BF19</f>
        <v>10</v>
      </c>
      <c r="G38" s="233"/>
      <c r="H38" s="6"/>
      <c r="I38" s="202"/>
      <c r="J38" s="203">
        <f ca="1">$BA20</f>
        <v>0</v>
      </c>
      <c r="K38" s="148">
        <f ca="1">$BC20</f>
        <v>10</v>
      </c>
      <c r="L38" s="148">
        <f ca="1">$BE20</f>
        <v>10</v>
      </c>
      <c r="M38" s="148">
        <f ca="1">$BF20</f>
        <v>10</v>
      </c>
      <c r="N38" s="148"/>
      <c r="O38" s="6"/>
      <c r="P38" s="202"/>
      <c r="Q38" s="203">
        <f ca="1">$BA21</f>
        <v>0</v>
      </c>
      <c r="R38" s="148">
        <f ca="1">$BC21</f>
        <v>10</v>
      </c>
      <c r="S38" s="148">
        <f ca="1">$BE21</f>
        <v>10</v>
      </c>
      <c r="T38" s="148">
        <f ca="1">$BF21</f>
        <v>10</v>
      </c>
      <c r="U38" s="8"/>
      <c r="V38" s="2"/>
      <c r="W38" s="2"/>
      <c r="X38" s="85"/>
      <c r="Y38" s="2"/>
      <c r="Z38" s="2"/>
      <c r="AA38" s="37"/>
      <c r="AB38" s="225"/>
      <c r="AC38" s="226"/>
      <c r="AD38" s="226"/>
      <c r="AE38" s="226"/>
      <c r="AF38" s="226"/>
      <c r="AG38" s="226"/>
      <c r="AH38" s="226"/>
      <c r="AI38" s="43"/>
      <c r="AJ38" s="73"/>
      <c r="AK38" s="228"/>
      <c r="AL38" s="226"/>
      <c r="AM38" s="226"/>
      <c r="AN38" s="226"/>
      <c r="AO38" s="226"/>
      <c r="AP38" s="226"/>
      <c r="AQ38" s="226"/>
      <c r="AT38" s="36"/>
      <c r="AU38" s="36"/>
      <c r="AV38" s="36"/>
      <c r="AW38" s="36"/>
      <c r="AX38" s="36"/>
      <c r="AY38" s="36"/>
      <c r="AZ38" s="36"/>
      <c r="BA38" s="36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45"/>
      <c r="BM38" s="45"/>
      <c r="BN38" s="45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DT38" s="37"/>
      <c r="DU38" s="37"/>
      <c r="DV38" s="198"/>
      <c r="DW38" s="199"/>
      <c r="DX38" s="2"/>
      <c r="DY38" s="43"/>
      <c r="DZ38" s="85"/>
      <c r="EA38" s="107"/>
      <c r="ED38" s="198"/>
      <c r="EE38" s="199"/>
      <c r="EF38" s="2"/>
      <c r="EG38" s="43"/>
      <c r="EH38" s="85"/>
      <c r="EI38" s="107"/>
      <c r="EL38" s="198"/>
      <c r="EM38" s="199"/>
      <c r="EN38" s="44"/>
      <c r="EO38" s="43"/>
      <c r="EP38" s="85"/>
      <c r="EQ38" s="107"/>
      <c r="ET38" s="198"/>
      <c r="EU38" s="199"/>
      <c r="EV38" s="44"/>
      <c r="EW38" s="43"/>
      <c r="EX38" s="85"/>
      <c r="EY38" s="107"/>
    </row>
    <row r="39" spans="1:155" s="1" customFormat="1" ht="42" customHeight="1" x14ac:dyDescent="0.25">
      <c r="A39" s="9"/>
      <c r="B39" s="2"/>
      <c r="C39" s="234">
        <f t="shared" ref="C39:F41" ca="1" si="40">C12</f>
        <v>1</v>
      </c>
      <c r="D39" s="235">
        <f t="shared" ca="1" si="40"/>
        <v>0</v>
      </c>
      <c r="E39" s="235">
        <f t="shared" ca="1" si="40"/>
        <v>0</v>
      </c>
      <c r="F39" s="235">
        <f t="shared" ca="1" si="40"/>
        <v>0</v>
      </c>
      <c r="G39" s="8"/>
      <c r="H39" s="9"/>
      <c r="I39" s="2"/>
      <c r="J39" s="234">
        <f t="shared" ref="J39:M41" ca="1" si="41">J12</f>
        <v>1</v>
      </c>
      <c r="K39" s="235">
        <f t="shared" ca="1" si="41"/>
        <v>0</v>
      </c>
      <c r="L39" s="235">
        <f t="shared" ca="1" si="41"/>
        <v>0</v>
      </c>
      <c r="M39" s="235">
        <f t="shared" ca="1" si="41"/>
        <v>0</v>
      </c>
      <c r="N39" s="8"/>
      <c r="O39" s="9"/>
      <c r="P39" s="2"/>
      <c r="Q39" s="234">
        <f t="shared" ref="Q39:T41" ca="1" si="42">Q12</f>
        <v>1</v>
      </c>
      <c r="R39" s="235">
        <f t="shared" ca="1" si="42"/>
        <v>0</v>
      </c>
      <c r="S39" s="235">
        <f t="shared" ca="1" si="42"/>
        <v>0</v>
      </c>
      <c r="T39" s="235">
        <f t="shared" ca="1" si="42"/>
        <v>0</v>
      </c>
      <c r="U39" s="8"/>
      <c r="V39" s="2"/>
      <c r="W39" s="2"/>
      <c r="X39" s="85"/>
      <c r="Y39" s="2"/>
      <c r="Z39" s="2"/>
      <c r="AA39" s="37"/>
      <c r="AB39" s="225"/>
      <c r="AC39" s="226"/>
      <c r="AD39" s="226"/>
      <c r="AE39" s="226"/>
      <c r="AF39" s="226"/>
      <c r="AG39" s="226"/>
      <c r="AH39" s="226"/>
      <c r="AI39" s="43"/>
      <c r="AJ39" s="73"/>
      <c r="AK39" s="228"/>
      <c r="AL39" s="226"/>
      <c r="AM39" s="226"/>
      <c r="AN39" s="226"/>
      <c r="AO39" s="226"/>
      <c r="AP39" s="226"/>
      <c r="AQ39" s="226"/>
      <c r="AT39" s="36"/>
      <c r="AU39" s="36"/>
      <c r="AV39" s="36"/>
      <c r="AW39" s="36"/>
      <c r="AX39" s="36"/>
      <c r="AY39" s="36"/>
      <c r="AZ39" s="36"/>
      <c r="BA39" s="36"/>
      <c r="BB39" s="37"/>
      <c r="BC39" s="37"/>
      <c r="BD39" s="37"/>
      <c r="BE39" s="37"/>
      <c r="BF39" s="37"/>
      <c r="BG39" s="37"/>
      <c r="BH39" s="37"/>
      <c r="BI39" s="37"/>
      <c r="BJ39" s="37"/>
      <c r="BK39" s="37"/>
      <c r="BL39" s="45"/>
      <c r="BM39" s="45"/>
      <c r="BN39" s="4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DT39" s="37"/>
      <c r="DU39" s="37"/>
      <c r="DV39" s="198"/>
      <c r="DW39" s="199"/>
      <c r="DX39" s="2"/>
      <c r="DY39" s="43"/>
      <c r="DZ39" s="85"/>
      <c r="EA39" s="107"/>
      <c r="ED39" s="198"/>
      <c r="EE39" s="199"/>
      <c r="EF39" s="2"/>
      <c r="EG39" s="43"/>
      <c r="EH39" s="85"/>
      <c r="EI39" s="107"/>
      <c r="EL39" s="198"/>
      <c r="EM39" s="199"/>
      <c r="EN39" s="44"/>
      <c r="EO39" s="43"/>
      <c r="EP39" s="85"/>
      <c r="EQ39" s="107"/>
      <c r="ET39" s="198"/>
      <c r="EU39" s="199"/>
      <c r="EV39" s="44"/>
      <c r="EW39" s="43"/>
      <c r="EX39" s="85"/>
      <c r="EY39" s="107"/>
    </row>
    <row r="40" spans="1:155" s="1" customFormat="1" ht="42" customHeight="1" thickBot="1" x14ac:dyDescent="0.3">
      <c r="A40" s="9"/>
      <c r="B40" s="12" t="str">
        <f>B13</f>
        <v>－</v>
      </c>
      <c r="C40" s="12">
        <f t="shared" ca="1" si="40"/>
        <v>0</v>
      </c>
      <c r="D40" s="12">
        <f t="shared" ca="1" si="40"/>
        <v>0</v>
      </c>
      <c r="E40" s="12">
        <f t="shared" ca="1" si="40"/>
        <v>1</v>
      </c>
      <c r="F40" s="12">
        <f t="shared" ca="1" si="40"/>
        <v>5</v>
      </c>
      <c r="G40" s="8"/>
      <c r="H40" s="9"/>
      <c r="I40" s="12" t="str">
        <f>I13</f>
        <v>－</v>
      </c>
      <c r="J40" s="12">
        <f t="shared" ca="1" si="41"/>
        <v>0</v>
      </c>
      <c r="K40" s="12">
        <f t="shared" ca="1" si="41"/>
        <v>7</v>
      </c>
      <c r="L40" s="12">
        <f t="shared" ca="1" si="41"/>
        <v>9</v>
      </c>
      <c r="M40" s="12">
        <f t="shared" ca="1" si="41"/>
        <v>4</v>
      </c>
      <c r="N40" s="8"/>
      <c r="O40" s="9"/>
      <c r="P40" s="12" t="str">
        <f>P13</f>
        <v>－</v>
      </c>
      <c r="Q40" s="12">
        <f t="shared" ca="1" si="42"/>
        <v>0</v>
      </c>
      <c r="R40" s="12">
        <f t="shared" ca="1" si="42"/>
        <v>1</v>
      </c>
      <c r="S40" s="12">
        <f t="shared" ca="1" si="42"/>
        <v>0</v>
      </c>
      <c r="T40" s="12">
        <f t="shared" ca="1" si="42"/>
        <v>4</v>
      </c>
      <c r="U40" s="8"/>
      <c r="V40" s="2"/>
      <c r="W40" s="2"/>
      <c r="X40" s="46"/>
      <c r="Y40" s="2"/>
      <c r="Z40" s="2"/>
      <c r="AA40" s="37"/>
      <c r="AB40" s="225"/>
      <c r="AC40" s="226"/>
      <c r="AD40" s="226"/>
      <c r="AE40" s="226"/>
      <c r="AF40" s="226"/>
      <c r="AG40" s="226"/>
      <c r="AH40" s="226"/>
      <c r="AI40" s="43"/>
      <c r="AJ40" s="73"/>
      <c r="AK40" s="228"/>
      <c r="AL40" s="226"/>
      <c r="AM40" s="226"/>
      <c r="AN40" s="226"/>
      <c r="AO40" s="226"/>
      <c r="AP40" s="226"/>
      <c r="AQ40" s="226"/>
      <c r="AT40" s="36"/>
      <c r="AU40" s="36"/>
      <c r="AV40" s="36"/>
      <c r="AW40" s="36"/>
      <c r="AX40" s="36"/>
      <c r="AY40" s="36"/>
      <c r="AZ40" s="36"/>
      <c r="BA40" s="36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84"/>
      <c r="BM40" s="84"/>
      <c r="BN40" s="84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DT40" s="37"/>
      <c r="DU40" s="37"/>
      <c r="DV40" s="198"/>
      <c r="DW40" s="199"/>
      <c r="DX40" s="2"/>
      <c r="DY40" s="43"/>
      <c r="DZ40" s="85"/>
      <c r="EA40" s="107"/>
      <c r="ED40" s="198"/>
      <c r="EE40" s="199"/>
      <c r="EF40" s="2"/>
      <c r="EG40" s="43"/>
      <c r="EH40" s="85"/>
      <c r="EI40" s="107"/>
      <c r="EL40" s="198"/>
      <c r="EM40" s="199"/>
      <c r="EN40" s="44"/>
      <c r="EO40" s="43"/>
      <c r="EP40" s="85"/>
      <c r="EQ40" s="107"/>
      <c r="ET40" s="198"/>
      <c r="EU40" s="199"/>
      <c r="EV40" s="44"/>
      <c r="EW40" s="43"/>
      <c r="EX40" s="85"/>
      <c r="EY40" s="107"/>
    </row>
    <row r="41" spans="1:155" s="1" customFormat="1" ht="42" customHeight="1" x14ac:dyDescent="0.3">
      <c r="A41" s="9"/>
      <c r="B41" s="240"/>
      <c r="C41" s="241">
        <f t="shared" ca="1" si="40"/>
        <v>0</v>
      </c>
      <c r="D41" s="241">
        <f t="shared" ca="1" si="40"/>
        <v>9</v>
      </c>
      <c r="E41" s="241">
        <f t="shared" ca="1" si="40"/>
        <v>8</v>
      </c>
      <c r="F41" s="241">
        <f t="shared" ca="1" si="40"/>
        <v>5</v>
      </c>
      <c r="G41" s="8"/>
      <c r="H41" s="9"/>
      <c r="I41" s="240"/>
      <c r="J41" s="241">
        <f t="shared" ca="1" si="41"/>
        <v>0</v>
      </c>
      <c r="K41" s="241">
        <f t="shared" ca="1" si="41"/>
        <v>2</v>
      </c>
      <c r="L41" s="241">
        <f t="shared" ca="1" si="41"/>
        <v>0</v>
      </c>
      <c r="M41" s="241">
        <f t="shared" ca="1" si="41"/>
        <v>6</v>
      </c>
      <c r="N41" s="8"/>
      <c r="O41" s="9"/>
      <c r="P41" s="240"/>
      <c r="Q41" s="241">
        <f t="shared" ca="1" si="42"/>
        <v>0</v>
      </c>
      <c r="R41" s="241">
        <f t="shared" ca="1" si="42"/>
        <v>8</v>
      </c>
      <c r="S41" s="241">
        <f t="shared" ca="1" si="42"/>
        <v>9</v>
      </c>
      <c r="T41" s="241">
        <f t="shared" ca="1" si="42"/>
        <v>6</v>
      </c>
      <c r="U41" s="8"/>
      <c r="V41" s="2"/>
      <c r="W41" s="2"/>
      <c r="X41" s="2"/>
      <c r="Y41" s="2"/>
      <c r="Z41" s="2"/>
      <c r="AA41" s="37"/>
      <c r="AB41" s="244"/>
      <c r="AC41" s="51"/>
      <c r="AD41" s="51"/>
      <c r="AE41" s="51"/>
      <c r="AF41" s="51"/>
      <c r="AG41" s="52"/>
      <c r="AH41" s="53"/>
      <c r="AI41" s="51"/>
      <c r="AJ41" s="245" t="s">
        <v>306</v>
      </c>
      <c r="AK41" s="36"/>
      <c r="AL41" s="36"/>
      <c r="AM41" s="35"/>
      <c r="AN41" s="245" t="s">
        <v>307</v>
      </c>
      <c r="AO41" s="36"/>
      <c r="AP41" s="36"/>
      <c r="AQ41" s="36"/>
      <c r="AR41" s="51"/>
      <c r="AS41" s="245" t="s">
        <v>308</v>
      </c>
      <c r="AT41" s="36"/>
      <c r="AU41" s="36"/>
      <c r="AV41" s="51"/>
      <c r="AW41" s="36"/>
      <c r="AX41" s="245" t="s">
        <v>309</v>
      </c>
      <c r="AY41" s="36"/>
      <c r="AZ41" s="51"/>
      <c r="BA41" s="36"/>
      <c r="BB41" s="36"/>
      <c r="BC41" s="245" t="s">
        <v>310</v>
      </c>
      <c r="BD41" s="36"/>
      <c r="BE41" s="36"/>
      <c r="BF41" s="36"/>
      <c r="BG41" s="36"/>
      <c r="BH41" s="36"/>
      <c r="BI41" s="36"/>
      <c r="BJ41" s="246" t="s">
        <v>311</v>
      </c>
      <c r="BK41" s="36"/>
      <c r="BL41" s="85"/>
      <c r="BM41" s="36"/>
      <c r="BN41" s="85"/>
      <c r="BO41" s="51"/>
      <c r="BP41" s="36"/>
      <c r="BQ41" s="36"/>
      <c r="BR41" s="246" t="s">
        <v>312</v>
      </c>
      <c r="BS41" s="36"/>
      <c r="BT41" s="36"/>
      <c r="BU41" s="51"/>
      <c r="BV41" s="36"/>
      <c r="BW41" s="246" t="s">
        <v>307</v>
      </c>
      <c r="BX41" s="36"/>
      <c r="BY41" s="36"/>
      <c r="BZ41" s="36"/>
      <c r="CA41" s="36"/>
      <c r="CE41" s="246" t="s">
        <v>313</v>
      </c>
      <c r="CJ41" s="246" t="s">
        <v>309</v>
      </c>
      <c r="CR41" s="246" t="s">
        <v>314</v>
      </c>
      <c r="DT41" s="36"/>
      <c r="DU41" s="36"/>
      <c r="DV41" s="198"/>
      <c r="DW41" s="199"/>
      <c r="DX41" s="2"/>
      <c r="DY41" s="43"/>
      <c r="DZ41" s="85"/>
      <c r="EA41" s="107"/>
      <c r="ED41" s="198"/>
      <c r="EE41" s="199"/>
      <c r="EF41" s="2"/>
      <c r="EG41" s="43"/>
      <c r="EH41" s="85"/>
      <c r="EI41" s="107"/>
      <c r="EL41" s="198"/>
      <c r="EM41" s="199"/>
      <c r="EN41" s="44"/>
      <c r="EO41" s="43"/>
      <c r="EP41" s="85"/>
      <c r="EQ41" s="107"/>
      <c r="ET41" s="198"/>
      <c r="EU41" s="199"/>
      <c r="EV41" s="44"/>
      <c r="EW41" s="43"/>
      <c r="EX41" s="85"/>
      <c r="EY41" s="107"/>
    </row>
    <row r="42" spans="1:155" s="1" customFormat="1" ht="20.100000000000001" customHeight="1" thickBot="1" x14ac:dyDescent="0.3">
      <c r="A42" s="14"/>
      <c r="B42" s="15"/>
      <c r="C42" s="31"/>
      <c r="D42" s="31"/>
      <c r="E42" s="31"/>
      <c r="F42" s="31"/>
      <c r="G42" s="16"/>
      <c r="H42" s="14"/>
      <c r="I42" s="15"/>
      <c r="J42" s="31"/>
      <c r="K42" s="31"/>
      <c r="L42" s="31"/>
      <c r="M42" s="31"/>
      <c r="N42" s="16"/>
      <c r="O42" s="14"/>
      <c r="P42" s="15"/>
      <c r="Q42" s="31"/>
      <c r="R42" s="31"/>
      <c r="S42" s="31"/>
      <c r="T42" s="31"/>
      <c r="U42" s="16"/>
      <c r="V42" s="2"/>
      <c r="W42" s="2"/>
      <c r="X42" s="144"/>
      <c r="Y42" s="2"/>
      <c r="Z42" s="2"/>
      <c r="AA42" s="37"/>
      <c r="AB42" s="247" t="s">
        <v>315</v>
      </c>
      <c r="AC42" s="45" t="s">
        <v>316</v>
      </c>
      <c r="AD42" s="45" t="s">
        <v>307</v>
      </c>
      <c r="AE42" s="45" t="s">
        <v>308</v>
      </c>
      <c r="AF42" s="45" t="s">
        <v>309</v>
      </c>
      <c r="AG42" s="57" t="s">
        <v>317</v>
      </c>
      <c r="AH42" s="55"/>
      <c r="AI42" s="55"/>
      <c r="AJ42" s="56"/>
      <c r="AK42" s="56"/>
      <c r="AL42" s="56"/>
      <c r="AM42" s="57"/>
      <c r="AN42" s="56"/>
      <c r="AO42" s="56"/>
      <c r="AP42" s="56"/>
      <c r="AQ42" s="56"/>
      <c r="AR42" s="55"/>
      <c r="AS42" s="36"/>
      <c r="AT42" s="54"/>
      <c r="AU42" s="36"/>
      <c r="AV42" s="116"/>
      <c r="AW42" s="117"/>
      <c r="AX42" s="117"/>
      <c r="AY42" s="118"/>
      <c r="AZ42" s="116"/>
      <c r="BA42" s="116"/>
      <c r="BB42" s="116"/>
      <c r="BC42" s="117"/>
      <c r="BD42" s="118"/>
      <c r="BE42" s="117"/>
      <c r="BF42" s="116"/>
      <c r="BG42" s="36"/>
      <c r="BH42" s="57" t="s">
        <v>32</v>
      </c>
      <c r="BI42" s="56" t="s">
        <v>31</v>
      </c>
      <c r="BJ42" s="56" t="s">
        <v>33</v>
      </c>
      <c r="BK42" s="56"/>
      <c r="BL42" s="36"/>
      <c r="BM42" s="57" t="s">
        <v>33</v>
      </c>
      <c r="BN42" s="56" t="s">
        <v>33</v>
      </c>
      <c r="BO42" s="56" t="s">
        <v>33</v>
      </c>
      <c r="BP42" s="36"/>
      <c r="BQ42" s="54"/>
      <c r="BR42" s="54"/>
      <c r="BS42" s="57" t="s">
        <v>31</v>
      </c>
      <c r="BT42" s="57"/>
      <c r="BU42" s="36"/>
      <c r="BV42" s="36"/>
      <c r="BW42" s="55"/>
      <c r="BX42" s="55"/>
      <c r="BY42" s="55"/>
      <c r="BZ42" s="55"/>
      <c r="CA42" s="55"/>
      <c r="DO42" s="2"/>
      <c r="DP42" s="2"/>
      <c r="DQ42" s="2"/>
      <c r="DT42" s="55"/>
      <c r="DU42" s="55"/>
      <c r="DV42" s="198"/>
      <c r="DW42" s="199"/>
      <c r="DX42" s="2"/>
      <c r="DY42" s="43"/>
      <c r="DZ42" s="85"/>
      <c r="EA42" s="107"/>
      <c r="ED42" s="198"/>
      <c r="EE42" s="199"/>
      <c r="EF42" s="2"/>
      <c r="EG42" s="43"/>
      <c r="EH42" s="43"/>
      <c r="EI42" s="107"/>
      <c r="EL42" s="198"/>
      <c r="EM42" s="199"/>
      <c r="EN42" s="44"/>
      <c r="EO42" s="43"/>
      <c r="EP42" s="43"/>
      <c r="EQ42" s="107"/>
      <c r="ET42" s="198"/>
      <c r="EU42" s="199"/>
      <c r="EV42" s="44"/>
      <c r="EW42" s="43"/>
      <c r="EX42" s="43"/>
      <c r="EY42" s="107"/>
    </row>
    <row r="43" spans="1:155" s="1" customFormat="1" ht="39.950000000000003" customHeight="1" thickBot="1" x14ac:dyDescent="0.3">
      <c r="A43" s="3"/>
      <c r="B43" s="200" t="str">
        <f>B16</f>
        <v>⑦</v>
      </c>
      <c r="C43" s="230"/>
      <c r="D43" s="149">
        <f ca="1">$BB22</f>
        <v>9</v>
      </c>
      <c r="E43" s="149">
        <f ca="1">$BD22</f>
        <v>9</v>
      </c>
      <c r="F43" s="201"/>
      <c r="G43" s="231"/>
      <c r="H43" s="81"/>
      <c r="I43" s="200" t="str">
        <f>I16</f>
        <v>⑧</v>
      </c>
      <c r="J43" s="230"/>
      <c r="K43" s="149">
        <f ca="1">$BB23</f>
        <v>9</v>
      </c>
      <c r="L43" s="149">
        <f ca="1">$BD23</f>
        <v>9</v>
      </c>
      <c r="M43" s="201"/>
      <c r="N43" s="147"/>
      <c r="O43" s="81"/>
      <c r="P43" s="200" t="str">
        <f>P16</f>
        <v>⑨</v>
      </c>
      <c r="Q43" s="230"/>
      <c r="R43" s="149">
        <f ca="1">$BB24</f>
        <v>9</v>
      </c>
      <c r="S43" s="149">
        <f ca="1">$BD24</f>
        <v>9</v>
      </c>
      <c r="T43" s="201"/>
      <c r="U43" s="5"/>
      <c r="V43" s="2"/>
      <c r="W43" s="2"/>
      <c r="X43" s="58"/>
      <c r="Y43" s="85" t="s">
        <v>318</v>
      </c>
      <c r="Z43" s="2"/>
      <c r="AA43" s="37"/>
      <c r="AB43" s="248" t="s">
        <v>319</v>
      </c>
      <c r="AC43" s="59" t="str">
        <f ca="1">AJ43</f>
        <v>OK</v>
      </c>
      <c r="AD43" s="59" t="str">
        <f ca="1">AN43</f>
        <v>OK</v>
      </c>
      <c r="AE43" s="59" t="str">
        <f ca="1">AS43</f>
        <v>NO</v>
      </c>
      <c r="AF43" s="59" t="str">
        <f ca="1">AX43</f>
        <v>NO</v>
      </c>
      <c r="AG43" s="59" t="str">
        <f ca="1">BC43</f>
        <v>NO</v>
      </c>
      <c r="AH43" s="35"/>
      <c r="AI43" s="36" t="s">
        <v>250</v>
      </c>
      <c r="AJ43" s="249" t="str">
        <f ca="1">IF(AND(AL43="OK",AK43="OK"),"OK","NO")</f>
        <v>OK</v>
      </c>
      <c r="AK43" s="250" t="str">
        <f ca="1">IF(CV43&lt;&gt;0,"OK","NO")</f>
        <v>OK</v>
      </c>
      <c r="AL43" s="251" t="str">
        <f ca="1">IF(CZ43="OK","OK","NO")</f>
        <v>OK</v>
      </c>
      <c r="AN43" s="249" t="str">
        <f ca="1">IF(AND(AO43="OK",AP43="OK",AQ43="OK"),"OK","NO")</f>
        <v>OK</v>
      </c>
      <c r="AO43" s="250" t="str">
        <f ca="1">IF(DI43&lt;0,"OK","")</f>
        <v>OK</v>
      </c>
      <c r="AP43" s="250" t="str">
        <f ca="1">IF(DA43=0,"OK","NO")</f>
        <v>OK</v>
      </c>
      <c r="AQ43" s="251" t="str">
        <f ca="1">IF(CZ43="OK","OK","NO")</f>
        <v>OK</v>
      </c>
      <c r="AS43" s="249" t="str">
        <f ca="1">IF(AND(AU43="OK",AT43="OK"),"OK","NO")</f>
        <v>NO</v>
      </c>
      <c r="AT43" s="250" t="str">
        <f ca="1">IF(DA43&lt;&gt;0,"OK","NO")</f>
        <v>NO</v>
      </c>
      <c r="AU43" s="251" t="str">
        <f ca="1">IF(DE43="OK","OK","NO")</f>
        <v>OK</v>
      </c>
      <c r="AX43" s="249" t="str">
        <f ca="1">IF(AND(AY43="OK",AZ43="OK",BA43="OK"),"OK","NO")</f>
        <v>NO</v>
      </c>
      <c r="AY43" s="250" t="str">
        <f ca="1">IF(DK43&lt;DL43,"OK","NO")</f>
        <v>NO</v>
      </c>
      <c r="AZ43" s="250" t="str">
        <f ca="1">IF(DF43=0,"OK","NO")</f>
        <v>OK</v>
      </c>
      <c r="BA43" s="251" t="str">
        <f ca="1">IF(DI43&lt;0,"OK","")</f>
        <v>OK</v>
      </c>
      <c r="BC43" s="249" t="str">
        <f ca="1">IF(AND(BE43="OK",BD43="OK"),"OK","NO")</f>
        <v>NO</v>
      </c>
      <c r="BD43" s="250" t="str">
        <f ca="1">IF(DF43&lt;&gt;0,"OK","NO")</f>
        <v>NO</v>
      </c>
      <c r="BE43" s="251" t="str">
        <f ca="1">IF(DK43&lt;DL43,"OK","NO")</f>
        <v>NO</v>
      </c>
      <c r="BG43" s="36" t="s">
        <v>320</v>
      </c>
      <c r="BH43" s="252"/>
      <c r="BI43" s="253"/>
      <c r="BJ43" s="254">
        <f ca="1">IF(BO43&lt;&gt;"",BO43,IF(BM43&lt;&gt;"",BM43,IF(BL43&lt;&gt;"",BL43,IF(BK43&lt;&gt;"",BK43,""))))</f>
        <v>0</v>
      </c>
      <c r="BK43" s="255" t="str">
        <f>IF(CU43="OK",10,"")</f>
        <v/>
      </c>
      <c r="BL43" s="255">
        <f ca="1">IF(CZ43="OK",CV43-1,"")</f>
        <v>0</v>
      </c>
      <c r="BM43" s="256" t="str">
        <f ca="1">IF(AND(BN43="OK",CZ43="OK"),10,"")</f>
        <v/>
      </c>
      <c r="BN43" s="257" t="str">
        <f ca="1">IF(CV43=CW43,"OK","")</f>
        <v/>
      </c>
      <c r="BO43" s="256" t="str">
        <f ca="1">IF(AND(BP43=0,CY43&lt;0),10,"")</f>
        <v/>
      </c>
      <c r="BP43" s="257" t="str">
        <f ca="1">IF(CV43=0,0,"")</f>
        <v/>
      </c>
      <c r="BQ43" s="258"/>
      <c r="BR43" s="259">
        <f ca="1">IF(BU43&lt;&gt;"",BU43,IF(BT43&lt;&gt;"",BT43,BS43))</f>
        <v>9</v>
      </c>
      <c r="BS43" s="260" t="str">
        <f ca="1">IF(BW43=10,"",IF(DD43&lt;0,10,""))</f>
        <v/>
      </c>
      <c r="BT43" s="261" t="str">
        <f ca="1">IF(AND(DA43=DB43,DE43="OK"),10,"")</f>
        <v/>
      </c>
      <c r="BU43" s="262">
        <f ca="1">IF(AND(DA43=0,DE43="OK"),9,"")</f>
        <v>9</v>
      </c>
      <c r="BW43" s="254">
        <f ca="1">IF(CB43&lt;&gt;"",CB43,IF(BZ43&lt;&gt;"",BZ43,IF(BY43&lt;&gt;"",BY43,IF(BX43&lt;&gt;"",BX43,""))))</f>
        <v>10</v>
      </c>
      <c r="BX43" s="255">
        <f ca="1">IF(CZ43="OK",10,"")</f>
        <v>10</v>
      </c>
      <c r="BY43" s="255">
        <f ca="1">IF(DE43="OK",DA43-1,"")</f>
        <v>-1</v>
      </c>
      <c r="BZ43" s="256" t="str">
        <f ca="1">IF(AND(CA43="OK",DE43="OK"),DA43-1,"")</f>
        <v/>
      </c>
      <c r="CA43" s="257" t="str">
        <f ca="1">IF(DA43=DB43,"OK","")</f>
        <v/>
      </c>
      <c r="CB43" s="256">
        <f ca="1">IF(AND(CC43=0,DD43&lt;0),10,"")</f>
        <v>10</v>
      </c>
      <c r="CC43" s="257">
        <f ca="1">IF(DA43=0,0,"")</f>
        <v>0</v>
      </c>
      <c r="CE43" s="254" t="str">
        <f ca="1">IF(CH43&lt;&gt;"",CH43,IF(CG43&lt;&gt;"",CG43,CF43))</f>
        <v/>
      </c>
      <c r="CF43" s="260" t="str">
        <f ca="1">IF(CJ43=10,"",IF(DI43&lt;0,10,""))</f>
        <v/>
      </c>
      <c r="CG43" s="263" t="str">
        <f ca="1">IF(AND(DF43=DG43,DJ43="OK"),10,"")</f>
        <v/>
      </c>
      <c r="CH43" s="262" t="str">
        <f ca="1">IF(AND(DF43=0,DJ43="OK"),9,"")</f>
        <v/>
      </c>
      <c r="CI43" s="264"/>
      <c r="CJ43" s="254">
        <f ca="1">IF(CO43&lt;&gt;"",CO43,IF(CM43&lt;&gt;"",CM43,IF(CL43&lt;&gt;"",CL43,IF(CK43&lt;&gt;"",CK43,""))))</f>
        <v>10</v>
      </c>
      <c r="CK43" s="255">
        <f ca="1">IF(DE43="OK",10,"")</f>
        <v>10</v>
      </c>
      <c r="CL43" s="255" t="str">
        <f ca="1">IF(DJ43="OK",DF43-1,"")</f>
        <v/>
      </c>
      <c r="CM43" s="256" t="str">
        <f ca="1">IF(AND(CN43="OK",DJ43="OK"),DF43-1,"")</f>
        <v/>
      </c>
      <c r="CN43" s="257" t="str">
        <f ca="1">IF(DF43=DG43,"OK","")</f>
        <v/>
      </c>
      <c r="CO43" s="256">
        <f ca="1">IF(AND(CP43=0,DI43&lt;0),10,"")</f>
        <v>10</v>
      </c>
      <c r="CP43" s="257">
        <f ca="1">IF(DF43=0,0,"")</f>
        <v>0</v>
      </c>
      <c r="CQ43" s="47"/>
      <c r="CR43" s="265" t="str">
        <f ca="1">IF(DM43&lt;0,10,"")</f>
        <v/>
      </c>
      <c r="CS43" s="266"/>
      <c r="CT43" s="267"/>
      <c r="CU43" s="268"/>
      <c r="CV43" s="256">
        <f t="shared" ref="CV43:CV54" ca="1" si="43">AC2</f>
        <v>1</v>
      </c>
      <c r="CW43" s="261">
        <f t="shared" ref="CW43:CW54" ca="1" si="44">AH2</f>
        <v>0</v>
      </c>
      <c r="CX43" s="262">
        <f ca="1">CV43-CW43</f>
        <v>1</v>
      </c>
      <c r="CY43" s="257">
        <f ca="1">IF(CZ43="OK",CX43-1,CX43)</f>
        <v>0</v>
      </c>
      <c r="CZ43" s="269" t="str">
        <f ca="1">IF(DD43&lt;0,"OK","")</f>
        <v>OK</v>
      </c>
      <c r="DA43" s="270">
        <f t="shared" ref="DA43:DA54" ca="1" si="45">AD2</f>
        <v>0</v>
      </c>
      <c r="DB43" s="261">
        <f t="shared" ref="DB43:DB54" ca="1" si="46">AI2</f>
        <v>1</v>
      </c>
      <c r="DC43" s="262">
        <f ca="1">DA43-DB43</f>
        <v>-1</v>
      </c>
      <c r="DD43" s="257">
        <f ca="1">IF(DE43="OK",DC43-1,DC43)</f>
        <v>-2</v>
      </c>
      <c r="DE43" s="271" t="str">
        <f ca="1">IF(DI43&lt;0,"OK","")</f>
        <v>OK</v>
      </c>
      <c r="DF43" s="272">
        <f ca="1">AE2</f>
        <v>0</v>
      </c>
      <c r="DG43" s="273">
        <f t="shared" ref="DG43:DG54" ca="1" si="47">AJ2</f>
        <v>5</v>
      </c>
      <c r="DH43" s="260">
        <f ca="1">DF43-DG43</f>
        <v>-5</v>
      </c>
      <c r="DI43" s="274">
        <f ca="1">IF(DJ43="OK",DH43-1,DH43)</f>
        <v>-5</v>
      </c>
      <c r="DJ43" s="269" t="str">
        <f ca="1">IF(DM43&lt;0,"OK","")</f>
        <v/>
      </c>
      <c r="DK43" s="270">
        <f t="shared" ref="DK43:DK54" ca="1" si="48">AF2</f>
        <v>0</v>
      </c>
      <c r="DL43" s="261">
        <f t="shared" ref="DL43:DL54" ca="1" si="49">AK2</f>
        <v>0</v>
      </c>
      <c r="DM43" s="262">
        <f ca="1">DK43-DL43</f>
        <v>0</v>
      </c>
      <c r="DO43" s="275">
        <v>0</v>
      </c>
      <c r="DP43" s="276" t="s">
        <v>283</v>
      </c>
      <c r="DQ43" s="276" t="s">
        <v>14</v>
      </c>
      <c r="DT43" s="68"/>
      <c r="DU43" s="68"/>
      <c r="DV43" s="198"/>
      <c r="DW43" s="199"/>
      <c r="DX43" s="2"/>
      <c r="DY43" s="43"/>
      <c r="DZ43" s="85"/>
      <c r="EA43" s="107"/>
      <c r="ED43" s="198"/>
      <c r="EE43" s="199"/>
      <c r="EF43" s="2"/>
      <c r="EG43" s="43"/>
      <c r="EH43" s="43"/>
      <c r="EI43" s="107"/>
      <c r="EL43" s="198"/>
      <c r="EM43" s="199"/>
      <c r="EN43" s="44"/>
      <c r="EO43" s="43"/>
      <c r="EP43" s="43"/>
      <c r="EQ43" s="107"/>
      <c r="ET43" s="198"/>
      <c r="EU43" s="199"/>
      <c r="EV43" s="44"/>
      <c r="EW43" s="43"/>
      <c r="EX43" s="43"/>
      <c r="EY43" s="107"/>
    </row>
    <row r="44" spans="1:155" s="1" customFormat="1" ht="39.950000000000003" customHeight="1" thickBot="1" x14ac:dyDescent="0.3">
      <c r="A44" s="6"/>
      <c r="B44" s="202"/>
      <c r="C44" s="203">
        <f ca="1">$BA22</f>
        <v>0</v>
      </c>
      <c r="D44" s="148">
        <f ca="1">$BC22</f>
        <v>10</v>
      </c>
      <c r="E44" s="148">
        <f ca="1">$BE22</f>
        <v>10</v>
      </c>
      <c r="F44" s="148">
        <f ca="1">$BF22</f>
        <v>10</v>
      </c>
      <c r="G44" s="233"/>
      <c r="H44" s="6"/>
      <c r="I44" s="202"/>
      <c r="J44" s="203">
        <f ca="1">$BA23</f>
        <v>0</v>
      </c>
      <c r="K44" s="148">
        <f ca="1">$BC23</f>
        <v>10</v>
      </c>
      <c r="L44" s="148">
        <f ca="1">$BE23</f>
        <v>10</v>
      </c>
      <c r="M44" s="148">
        <f ca="1">$BF23</f>
        <v>10</v>
      </c>
      <c r="N44" s="148"/>
      <c r="O44" s="6"/>
      <c r="P44" s="202"/>
      <c r="Q44" s="203">
        <f ca="1">$BA24</f>
        <v>0</v>
      </c>
      <c r="R44" s="148">
        <f ca="1">$BC24</f>
        <v>10</v>
      </c>
      <c r="S44" s="148">
        <f ca="1">$BE24</f>
        <v>10</v>
      </c>
      <c r="T44" s="148">
        <f ca="1">$BF24</f>
        <v>10</v>
      </c>
      <c r="U44" s="8"/>
      <c r="V44" s="2"/>
      <c r="W44" s="2"/>
      <c r="X44" s="58"/>
      <c r="Y44" s="85" t="s">
        <v>321</v>
      </c>
      <c r="Z44" s="2"/>
      <c r="AA44" s="37"/>
      <c r="AB44" s="248" t="s">
        <v>322</v>
      </c>
      <c r="AC44" s="59" t="str">
        <f t="shared" ref="AC44:AC54" ca="1" si="50">AJ44</f>
        <v>OK</v>
      </c>
      <c r="AD44" s="59" t="str">
        <f t="shared" ref="AD44:AD54" ca="1" si="51">AN44</f>
        <v>OK</v>
      </c>
      <c r="AE44" s="59" t="str">
        <f t="shared" ref="AE44:AE54" ca="1" si="52">AS44</f>
        <v>NO</v>
      </c>
      <c r="AF44" s="59" t="str">
        <f t="shared" ref="AF44:AF54" ca="1" si="53">AX44</f>
        <v>OK</v>
      </c>
      <c r="AG44" s="59" t="str">
        <f t="shared" ref="AG44:AG54" ca="1" si="54">BC44</f>
        <v>NO</v>
      </c>
      <c r="AH44" s="42"/>
      <c r="AJ44" s="249" t="str">
        <f t="shared" ref="AJ44:AJ54" ca="1" si="55">IF(AND(AL44="OK",AK44="OK"),"OK","NO")</f>
        <v>OK</v>
      </c>
      <c r="AK44" s="250" t="str">
        <f t="shared" ref="AK44:AK54" ca="1" si="56">IF(CV44&lt;&gt;0,"OK","NO")</f>
        <v>OK</v>
      </c>
      <c r="AL44" s="251" t="str">
        <f t="shared" ref="AL44:AL54" ca="1" si="57">IF(CZ44="OK","OK","NO")</f>
        <v>OK</v>
      </c>
      <c r="AN44" s="249" t="str">
        <f t="shared" ref="AN44:AN54" ca="1" si="58">IF(AND(AO44="OK",AP44="OK",AQ44="OK"),"OK","NO")</f>
        <v>OK</v>
      </c>
      <c r="AO44" s="250" t="str">
        <f t="shared" ref="AO44:AO54" ca="1" si="59">IF(DI44&lt;0,"OK","")</f>
        <v>OK</v>
      </c>
      <c r="AP44" s="250" t="str">
        <f t="shared" ref="AP44:AP54" ca="1" si="60">IF(DA44=0,"OK","NO")</f>
        <v>OK</v>
      </c>
      <c r="AQ44" s="251" t="str">
        <f t="shared" ref="AQ44:AQ54" ca="1" si="61">IF(CZ44="OK","OK","NO")</f>
        <v>OK</v>
      </c>
      <c r="AS44" s="249" t="str">
        <f t="shared" ref="AS44:AS54" ca="1" si="62">IF(AND(AU44="OK",AT44="OK"),"OK","NO")</f>
        <v>NO</v>
      </c>
      <c r="AT44" s="250" t="str">
        <f t="shared" ref="AT44:AT54" ca="1" si="63">IF(DA44&lt;&gt;0,"OK","NO")</f>
        <v>NO</v>
      </c>
      <c r="AU44" s="251" t="str">
        <f t="shared" ref="AU44:AU54" ca="1" si="64">IF(DE44="OK","OK","NO")</f>
        <v>OK</v>
      </c>
      <c r="AX44" s="249" t="str">
        <f t="shared" ref="AX44:AX54" ca="1" si="65">IF(AND(AY44="OK",AZ44="OK",BA44="OK"),"OK","NO")</f>
        <v>OK</v>
      </c>
      <c r="AY44" s="250" t="str">
        <f t="shared" ref="AY44:AY54" ca="1" si="66">IF(DK44&lt;DL44,"OK","NO")</f>
        <v>OK</v>
      </c>
      <c r="AZ44" s="250" t="str">
        <f t="shared" ref="AZ44:AZ54" ca="1" si="67">IF(DF44=0,"OK","NO")</f>
        <v>OK</v>
      </c>
      <c r="BA44" s="251" t="str">
        <f t="shared" ref="BA44:BA54" ca="1" si="68">IF(DI44&lt;0,"OK","")</f>
        <v>OK</v>
      </c>
      <c r="BC44" s="249" t="str">
        <f t="shared" ref="BC44:BC54" ca="1" si="69">IF(AND(BE44="OK",BD44="OK"),"OK","NO")</f>
        <v>NO</v>
      </c>
      <c r="BD44" s="250" t="str">
        <f t="shared" ref="BD44:BD54" ca="1" si="70">IF(DF44&lt;&gt;0,"OK","NO")</f>
        <v>NO</v>
      </c>
      <c r="BE44" s="251" t="str">
        <f t="shared" ref="BE44:BE54" ca="1" si="71">IF(DK44&lt;DL44,"OK","NO")</f>
        <v>OK</v>
      </c>
      <c r="BG44" s="36" t="s">
        <v>323</v>
      </c>
      <c r="BH44" s="252"/>
      <c r="BI44" s="253"/>
      <c r="BJ44" s="254">
        <f t="shared" ref="BJ44:BJ54" ca="1" si="72">IF(BO44&lt;&gt;"",BO44,IF(BM44&lt;&gt;"",BM44,IF(BL44&lt;&gt;"",BL44,IF(BK44&lt;&gt;"",BK44,""))))</f>
        <v>0</v>
      </c>
      <c r="BK44" s="255" t="str">
        <f t="shared" ref="BK44:BK54" si="73">IF(CU44="OK",10,"")</f>
        <v/>
      </c>
      <c r="BL44" s="255">
        <f t="shared" ref="BL44:BL54" ca="1" si="74">IF(CZ44="OK",CV44-1,"")</f>
        <v>0</v>
      </c>
      <c r="BM44" s="256" t="str">
        <f t="shared" ref="BM44:BM54" ca="1" si="75">IF(AND(BN44="OK",CZ44="OK"),10,"")</f>
        <v/>
      </c>
      <c r="BN44" s="257" t="str">
        <f t="shared" ref="BN44:BN54" ca="1" si="76">IF(CV44=CW44,"OK","")</f>
        <v/>
      </c>
      <c r="BO44" s="256" t="str">
        <f t="shared" ref="BO44:BO54" ca="1" si="77">IF(AND(BP44=0,CY44&lt;0),10,"")</f>
        <v/>
      </c>
      <c r="BP44" s="257" t="str">
        <f t="shared" ref="BP44:BP54" ca="1" si="78">IF(CV44=0,0,"")</f>
        <v/>
      </c>
      <c r="BQ44" s="258"/>
      <c r="BR44" s="254">
        <f t="shared" ref="BR44:BR54" ca="1" si="79">IF(BU44&lt;&gt;"",BU44,IF(BT44&lt;&gt;"",BT44,BS44))</f>
        <v>9</v>
      </c>
      <c r="BS44" s="260" t="str">
        <f t="shared" ref="BS44:BS54" ca="1" si="80">IF(BW44=10,"",IF(DD44&lt;0,10,""))</f>
        <v/>
      </c>
      <c r="BT44" s="261">
        <f t="shared" ref="BT44:BT54" ca="1" si="81">IF(AND(DA44=DB44,DE44="OK"),10,"")</f>
        <v>10</v>
      </c>
      <c r="BU44" s="262">
        <f t="shared" ref="BU44:BU54" ca="1" si="82">IF(AND(DA44=0,DE44="OK"),9,"")</f>
        <v>9</v>
      </c>
      <c r="BW44" s="254">
        <f t="shared" ref="BW44:BW54" ca="1" si="83">IF(CB44&lt;&gt;"",CB44,IF(BZ44&lt;&gt;"",BZ44,IF(BY44&lt;&gt;"",BY44,IF(BX44&lt;&gt;"",BX44,""))))</f>
        <v>10</v>
      </c>
      <c r="BX44" s="255">
        <f t="shared" ref="BX44:BX54" ca="1" si="84">IF(CZ44="OK",10,"")</f>
        <v>10</v>
      </c>
      <c r="BY44" s="255">
        <f t="shared" ref="BY44:BY54" ca="1" si="85">IF(DE44="OK",DA44-1,"")</f>
        <v>-1</v>
      </c>
      <c r="BZ44" s="256">
        <f t="shared" ref="BZ44:BZ54" ca="1" si="86">IF(AND(CA44="OK",DE44="OK"),DA44-1,"")</f>
        <v>-1</v>
      </c>
      <c r="CA44" s="257" t="str">
        <f t="shared" ref="CA44:CA54" ca="1" si="87">IF(DA44=DB44,"OK","")</f>
        <v>OK</v>
      </c>
      <c r="CB44" s="256">
        <f t="shared" ref="CB44:CB54" ca="1" si="88">IF(AND(CC44=0,DD44&lt;0),10,"")</f>
        <v>10</v>
      </c>
      <c r="CC44" s="257">
        <f t="shared" ref="CC44:CC54" ca="1" si="89">IF(DA44=0,0,"")</f>
        <v>0</v>
      </c>
      <c r="CE44" s="254">
        <f t="shared" ref="CE44:CE54" ca="1" si="90">IF(CH44&lt;&gt;"",CH44,IF(CG44&lt;&gt;"",CG44,CF44))</f>
        <v>9</v>
      </c>
      <c r="CF44" s="260" t="str">
        <f t="shared" ref="CF44:CF54" ca="1" si="91">IF(CJ44=10,"",IF(DI44&lt;0,10,""))</f>
        <v/>
      </c>
      <c r="CG44" s="263" t="str">
        <f t="shared" ref="CG44:CG54" ca="1" si="92">IF(AND(DF44=DG44,DJ44="OK"),10,"")</f>
        <v/>
      </c>
      <c r="CH44" s="262">
        <f t="shared" ref="CH44:CH54" ca="1" si="93">IF(AND(DF44=0,DJ44="OK"),9,"")</f>
        <v>9</v>
      </c>
      <c r="CI44" s="264"/>
      <c r="CJ44" s="254">
        <f t="shared" ref="CJ44:CJ54" ca="1" si="94">IF(CO44&lt;&gt;"",CO44,IF(CM44&lt;&gt;"",CM44,IF(CL44&lt;&gt;"",CL44,IF(CK44&lt;&gt;"",CK44,""))))</f>
        <v>10</v>
      </c>
      <c r="CK44" s="255">
        <f t="shared" ref="CK44:CK54" ca="1" si="95">IF(DE44="OK",10,"")</f>
        <v>10</v>
      </c>
      <c r="CL44" s="255">
        <f t="shared" ref="CL44:CL54" ca="1" si="96">IF(DJ44="OK",DF44-1,"")</f>
        <v>-1</v>
      </c>
      <c r="CM44" s="256" t="str">
        <f t="shared" ref="CM44:CM54" ca="1" si="97">IF(AND(CN44="OK",DJ44="OK"),DF44-1,"")</f>
        <v/>
      </c>
      <c r="CN44" s="257" t="str">
        <f t="shared" ref="CN44:CN54" ca="1" si="98">IF(DF44=DG44,"OK","")</f>
        <v/>
      </c>
      <c r="CO44" s="256">
        <f t="shared" ref="CO44:CO54" ca="1" si="99">IF(AND(CP44=0,DI44&lt;0),10,"")</f>
        <v>10</v>
      </c>
      <c r="CP44" s="257">
        <f t="shared" ref="CP44:CP54" ca="1" si="100">IF(DF44=0,0,"")</f>
        <v>0</v>
      </c>
      <c r="CQ44" s="47"/>
      <c r="CR44" s="265">
        <f t="shared" ref="CR44:CR54" ca="1" si="101">IF(DM44&lt;0,10,"")</f>
        <v>10</v>
      </c>
      <c r="CS44" s="266"/>
      <c r="CT44" s="267"/>
      <c r="CU44" s="268"/>
      <c r="CV44" s="256">
        <f t="shared" ca="1" si="43"/>
        <v>1</v>
      </c>
      <c r="CW44" s="261">
        <f t="shared" ca="1" si="44"/>
        <v>0</v>
      </c>
      <c r="CX44" s="262">
        <f t="shared" ref="CX44:CX54" ca="1" si="102">CV44-CW44</f>
        <v>1</v>
      </c>
      <c r="CY44" s="257">
        <f t="shared" ref="CY44:CY54" ca="1" si="103">IF(CZ44="OK",CX44-1,CX44)</f>
        <v>0</v>
      </c>
      <c r="CZ44" s="269" t="str">
        <f t="shared" ref="CZ44:CZ54" ca="1" si="104">IF(DD44&lt;0,"OK","")</f>
        <v>OK</v>
      </c>
      <c r="DA44" s="270">
        <f t="shared" ca="1" si="45"/>
        <v>0</v>
      </c>
      <c r="DB44" s="261">
        <f t="shared" ca="1" si="46"/>
        <v>0</v>
      </c>
      <c r="DC44" s="262">
        <f t="shared" ref="DC44:DC54" ca="1" si="105">DA44-DB44</f>
        <v>0</v>
      </c>
      <c r="DD44" s="257">
        <f t="shared" ref="DD44:DD54" ca="1" si="106">IF(DE44="OK",DC44-1,DC44)</f>
        <v>-1</v>
      </c>
      <c r="DE44" s="271" t="str">
        <f t="shared" ref="DE44:DE54" ca="1" si="107">IF(DI44&lt;0,"OK","")</f>
        <v>OK</v>
      </c>
      <c r="DF44" s="272">
        <f t="shared" ref="DF44:DF54" ca="1" si="108">AE3</f>
        <v>0</v>
      </c>
      <c r="DG44" s="273">
        <f t="shared" ca="1" si="47"/>
        <v>4</v>
      </c>
      <c r="DH44" s="260">
        <f t="shared" ref="DH44:DH54" ca="1" si="109">DF44-DG44</f>
        <v>-4</v>
      </c>
      <c r="DI44" s="274">
        <f t="shared" ref="DI44:DI54" ca="1" si="110">IF(DJ44="OK",DH44-1,DH44)</f>
        <v>-5</v>
      </c>
      <c r="DJ44" s="269" t="str">
        <f t="shared" ref="DJ44:DJ54" ca="1" si="111">IF(DM44&lt;0,"OK","")</f>
        <v>OK</v>
      </c>
      <c r="DK44" s="270">
        <f t="shared" ca="1" si="48"/>
        <v>0</v>
      </c>
      <c r="DL44" s="261">
        <f t="shared" ca="1" si="49"/>
        <v>8</v>
      </c>
      <c r="DM44" s="262">
        <f t="shared" ref="DM44:DM54" ca="1" si="112">DK44-DL44</f>
        <v>-8</v>
      </c>
      <c r="DO44" s="275">
        <v>1</v>
      </c>
      <c r="DP44" s="276" t="s">
        <v>17</v>
      </c>
      <c r="DQ44" s="276" t="s">
        <v>14</v>
      </c>
      <c r="DT44" s="68"/>
      <c r="DU44" s="68"/>
      <c r="DV44" s="198"/>
      <c r="DW44" s="199"/>
      <c r="DX44" s="2"/>
      <c r="DY44" s="43"/>
      <c r="DZ44" s="85"/>
      <c r="EA44" s="107"/>
      <c r="ED44" s="198"/>
      <c r="EE44" s="199"/>
      <c r="EF44" s="2"/>
      <c r="EG44" s="43"/>
      <c r="EH44" s="43"/>
      <c r="EI44" s="107"/>
      <c r="EL44" s="198"/>
      <c r="EM44" s="199"/>
      <c r="EN44" s="44"/>
      <c r="EO44" s="43"/>
      <c r="EP44" s="43"/>
      <c r="EQ44" s="107"/>
      <c r="ET44" s="198"/>
      <c r="EU44" s="199"/>
      <c r="EV44" s="44"/>
      <c r="EW44" s="43"/>
      <c r="EX44" s="43"/>
      <c r="EY44" s="107"/>
    </row>
    <row r="45" spans="1:155" s="1" customFormat="1" ht="42" customHeight="1" thickBot="1" x14ac:dyDescent="0.3">
      <c r="A45" s="9"/>
      <c r="B45" s="2"/>
      <c r="C45" s="234">
        <f t="shared" ref="C45:F47" ca="1" si="113">C18</f>
        <v>1</v>
      </c>
      <c r="D45" s="235">
        <f t="shared" ca="1" si="113"/>
        <v>0</v>
      </c>
      <c r="E45" s="235">
        <f t="shared" ca="1" si="113"/>
        <v>0</v>
      </c>
      <c r="F45" s="235">
        <f t="shared" ca="1" si="113"/>
        <v>0</v>
      </c>
      <c r="G45" s="8"/>
      <c r="H45" s="9"/>
      <c r="I45" s="2"/>
      <c r="J45" s="234">
        <f t="shared" ref="J45:M47" ca="1" si="114">J18</f>
        <v>1</v>
      </c>
      <c r="K45" s="235">
        <f t="shared" ca="1" si="114"/>
        <v>0</v>
      </c>
      <c r="L45" s="235">
        <f t="shared" ca="1" si="114"/>
        <v>0</v>
      </c>
      <c r="M45" s="235">
        <f t="shared" ca="1" si="114"/>
        <v>0</v>
      </c>
      <c r="N45" s="8"/>
      <c r="O45" s="9"/>
      <c r="P45" s="2"/>
      <c r="Q45" s="234">
        <f t="shared" ref="Q45:T47" ca="1" si="115">Q18</f>
        <v>1</v>
      </c>
      <c r="R45" s="235">
        <f t="shared" ca="1" si="115"/>
        <v>0</v>
      </c>
      <c r="S45" s="235">
        <f t="shared" ca="1" si="115"/>
        <v>0</v>
      </c>
      <c r="T45" s="235">
        <f t="shared" ca="1" si="115"/>
        <v>0</v>
      </c>
      <c r="U45" s="8"/>
      <c r="V45" s="2"/>
      <c r="W45" s="2"/>
      <c r="X45" s="58"/>
      <c r="Y45" s="2"/>
      <c r="AA45" s="37"/>
      <c r="AB45" s="248" t="s">
        <v>324</v>
      </c>
      <c r="AC45" s="59" t="str">
        <f t="shared" ca="1" si="50"/>
        <v>OK</v>
      </c>
      <c r="AD45" s="59" t="str">
        <f t="shared" ca="1" si="51"/>
        <v>OK</v>
      </c>
      <c r="AE45" s="59" t="str">
        <f t="shared" ca="1" si="52"/>
        <v>NO</v>
      </c>
      <c r="AF45" s="59" t="str">
        <f t="shared" ca="1" si="53"/>
        <v>OK</v>
      </c>
      <c r="AG45" s="59" t="str">
        <f t="shared" ca="1" si="54"/>
        <v>NO</v>
      </c>
      <c r="AH45" s="42"/>
      <c r="AI45" s="61" t="s">
        <v>59</v>
      </c>
      <c r="AJ45" s="249" t="str">
        <f t="shared" ca="1" si="55"/>
        <v>OK</v>
      </c>
      <c r="AK45" s="250" t="str">
        <f t="shared" ca="1" si="56"/>
        <v>OK</v>
      </c>
      <c r="AL45" s="251" t="str">
        <f t="shared" ca="1" si="57"/>
        <v>OK</v>
      </c>
      <c r="AN45" s="249" t="str">
        <f t="shared" ca="1" si="58"/>
        <v>OK</v>
      </c>
      <c r="AO45" s="250" t="str">
        <f t="shared" ca="1" si="59"/>
        <v>OK</v>
      </c>
      <c r="AP45" s="250" t="str">
        <f t="shared" ca="1" si="60"/>
        <v>OK</v>
      </c>
      <c r="AQ45" s="251" t="str">
        <f t="shared" ca="1" si="61"/>
        <v>OK</v>
      </c>
      <c r="AS45" s="249" t="str">
        <f t="shared" ca="1" si="62"/>
        <v>NO</v>
      </c>
      <c r="AT45" s="250" t="str">
        <f t="shared" ca="1" si="63"/>
        <v>NO</v>
      </c>
      <c r="AU45" s="251" t="str">
        <f t="shared" ca="1" si="64"/>
        <v>OK</v>
      </c>
      <c r="AX45" s="249" t="str">
        <f t="shared" ca="1" si="65"/>
        <v>OK</v>
      </c>
      <c r="AY45" s="250" t="str">
        <f t="shared" ca="1" si="66"/>
        <v>OK</v>
      </c>
      <c r="AZ45" s="250" t="str">
        <f t="shared" ca="1" si="67"/>
        <v>OK</v>
      </c>
      <c r="BA45" s="251" t="str">
        <f t="shared" ca="1" si="68"/>
        <v>OK</v>
      </c>
      <c r="BC45" s="249" t="str">
        <f t="shared" ca="1" si="69"/>
        <v>NO</v>
      </c>
      <c r="BD45" s="250" t="str">
        <f t="shared" ca="1" si="70"/>
        <v>NO</v>
      </c>
      <c r="BE45" s="251" t="str">
        <f t="shared" ca="1" si="71"/>
        <v>OK</v>
      </c>
      <c r="BG45" s="36" t="s">
        <v>17</v>
      </c>
      <c r="BH45" s="252"/>
      <c r="BI45" s="253"/>
      <c r="BJ45" s="254">
        <f t="shared" ca="1" si="72"/>
        <v>0</v>
      </c>
      <c r="BK45" s="255" t="str">
        <f t="shared" si="73"/>
        <v/>
      </c>
      <c r="BL45" s="255">
        <f t="shared" ca="1" si="74"/>
        <v>0</v>
      </c>
      <c r="BM45" s="256" t="str">
        <f t="shared" ca="1" si="75"/>
        <v/>
      </c>
      <c r="BN45" s="257" t="str">
        <f t="shared" ca="1" si="76"/>
        <v/>
      </c>
      <c r="BO45" s="256" t="str">
        <f t="shared" ca="1" si="77"/>
        <v/>
      </c>
      <c r="BP45" s="257" t="str">
        <f t="shared" ca="1" si="78"/>
        <v/>
      </c>
      <c r="BQ45" s="258"/>
      <c r="BR45" s="254">
        <f t="shared" ca="1" si="79"/>
        <v>9</v>
      </c>
      <c r="BS45" s="260" t="str">
        <f t="shared" ca="1" si="80"/>
        <v/>
      </c>
      <c r="BT45" s="261" t="str">
        <f t="shared" ca="1" si="81"/>
        <v/>
      </c>
      <c r="BU45" s="262">
        <f t="shared" ca="1" si="82"/>
        <v>9</v>
      </c>
      <c r="BW45" s="254">
        <f t="shared" ca="1" si="83"/>
        <v>10</v>
      </c>
      <c r="BX45" s="255">
        <f t="shared" ca="1" si="84"/>
        <v>10</v>
      </c>
      <c r="BY45" s="255">
        <f t="shared" ca="1" si="85"/>
        <v>-1</v>
      </c>
      <c r="BZ45" s="256" t="str">
        <f t="shared" ca="1" si="86"/>
        <v/>
      </c>
      <c r="CA45" s="257" t="str">
        <f t="shared" ca="1" si="87"/>
        <v/>
      </c>
      <c r="CB45" s="256">
        <f t="shared" ca="1" si="88"/>
        <v>10</v>
      </c>
      <c r="CC45" s="257">
        <f t="shared" ca="1" si="89"/>
        <v>0</v>
      </c>
      <c r="CE45" s="254">
        <f t="shared" ca="1" si="90"/>
        <v>9</v>
      </c>
      <c r="CF45" s="260" t="str">
        <f t="shared" ca="1" si="91"/>
        <v/>
      </c>
      <c r="CG45" s="263" t="str">
        <f t="shared" ca="1" si="92"/>
        <v/>
      </c>
      <c r="CH45" s="262">
        <f t="shared" ca="1" si="93"/>
        <v>9</v>
      </c>
      <c r="CI45" s="264"/>
      <c r="CJ45" s="254">
        <f t="shared" ca="1" si="94"/>
        <v>10</v>
      </c>
      <c r="CK45" s="255">
        <f t="shared" ca="1" si="95"/>
        <v>10</v>
      </c>
      <c r="CL45" s="255">
        <f t="shared" ca="1" si="96"/>
        <v>-1</v>
      </c>
      <c r="CM45" s="256" t="str">
        <f t="shared" ca="1" si="97"/>
        <v/>
      </c>
      <c r="CN45" s="257" t="str">
        <f t="shared" ca="1" si="98"/>
        <v/>
      </c>
      <c r="CO45" s="256">
        <f t="shared" ca="1" si="99"/>
        <v>10</v>
      </c>
      <c r="CP45" s="257">
        <f t="shared" ca="1" si="100"/>
        <v>0</v>
      </c>
      <c r="CQ45" s="47"/>
      <c r="CR45" s="265">
        <f t="shared" ca="1" si="101"/>
        <v>10</v>
      </c>
      <c r="CS45" s="266"/>
      <c r="CT45" s="267"/>
      <c r="CU45" s="268"/>
      <c r="CV45" s="256">
        <f t="shared" ca="1" si="43"/>
        <v>1</v>
      </c>
      <c r="CW45" s="261">
        <f t="shared" ca="1" si="44"/>
        <v>0</v>
      </c>
      <c r="CX45" s="262">
        <f t="shared" ca="1" si="102"/>
        <v>1</v>
      </c>
      <c r="CY45" s="257">
        <f t="shared" ca="1" si="103"/>
        <v>0</v>
      </c>
      <c r="CZ45" s="269" t="str">
        <f t="shared" ca="1" si="104"/>
        <v>OK</v>
      </c>
      <c r="DA45" s="270">
        <f t="shared" ca="1" si="45"/>
        <v>0</v>
      </c>
      <c r="DB45" s="261">
        <f t="shared" ca="1" si="46"/>
        <v>2</v>
      </c>
      <c r="DC45" s="262">
        <f t="shared" ca="1" si="105"/>
        <v>-2</v>
      </c>
      <c r="DD45" s="257">
        <f t="shared" ca="1" si="106"/>
        <v>-3</v>
      </c>
      <c r="DE45" s="271" t="str">
        <f t="shared" ca="1" si="107"/>
        <v>OK</v>
      </c>
      <c r="DF45" s="272">
        <f t="shared" ca="1" si="108"/>
        <v>0</v>
      </c>
      <c r="DG45" s="273">
        <f t="shared" ca="1" si="47"/>
        <v>2</v>
      </c>
      <c r="DH45" s="260">
        <f t="shared" ca="1" si="109"/>
        <v>-2</v>
      </c>
      <c r="DI45" s="274">
        <f t="shared" ca="1" si="110"/>
        <v>-3</v>
      </c>
      <c r="DJ45" s="269" t="str">
        <f t="shared" ca="1" si="111"/>
        <v>OK</v>
      </c>
      <c r="DK45" s="270">
        <f t="shared" ca="1" si="48"/>
        <v>0</v>
      </c>
      <c r="DL45" s="261">
        <f t="shared" ca="1" si="49"/>
        <v>3</v>
      </c>
      <c r="DM45" s="262">
        <f t="shared" ca="1" si="112"/>
        <v>-3</v>
      </c>
      <c r="DO45" s="275">
        <v>2</v>
      </c>
      <c r="DP45" s="276" t="s">
        <v>3</v>
      </c>
      <c r="DQ45" s="276" t="s">
        <v>14</v>
      </c>
      <c r="DT45" s="68"/>
      <c r="DU45" s="68"/>
      <c r="DV45" s="277"/>
      <c r="DW45" s="278"/>
      <c r="DX45" s="15"/>
      <c r="DY45" s="108"/>
      <c r="DZ45" s="95"/>
      <c r="EA45" s="109"/>
      <c r="ED45" s="198"/>
      <c r="EE45" s="199"/>
      <c r="EF45" s="2"/>
      <c r="EG45" s="43"/>
      <c r="EH45" s="43"/>
      <c r="EI45" s="107"/>
      <c r="EL45" s="198"/>
      <c r="EM45" s="199"/>
      <c r="EN45" s="44"/>
      <c r="EO45" s="43"/>
      <c r="EP45" s="43"/>
      <c r="EQ45" s="107"/>
      <c r="ET45" s="198"/>
      <c r="EU45" s="199"/>
      <c r="EV45" s="44"/>
      <c r="EW45" s="43"/>
      <c r="EX45" s="43"/>
      <c r="EY45" s="107"/>
    </row>
    <row r="46" spans="1:155" s="1" customFormat="1" ht="42" customHeight="1" thickBot="1" x14ac:dyDescent="0.3">
      <c r="A46" s="9"/>
      <c r="B46" s="12" t="str">
        <f>B19</f>
        <v>－</v>
      </c>
      <c r="C46" s="12">
        <f t="shared" ca="1" si="113"/>
        <v>0</v>
      </c>
      <c r="D46" s="12">
        <f t="shared" ca="1" si="113"/>
        <v>8</v>
      </c>
      <c r="E46" s="12">
        <f t="shared" ca="1" si="113"/>
        <v>6</v>
      </c>
      <c r="F46" s="12">
        <f t="shared" ca="1" si="113"/>
        <v>1</v>
      </c>
      <c r="G46" s="8"/>
      <c r="H46" s="9"/>
      <c r="I46" s="12" t="str">
        <f>I19</f>
        <v>－</v>
      </c>
      <c r="J46" s="12">
        <f t="shared" ca="1" si="114"/>
        <v>0</v>
      </c>
      <c r="K46" s="12">
        <f t="shared" ca="1" si="114"/>
        <v>4</v>
      </c>
      <c r="L46" s="12">
        <f t="shared" ca="1" si="114"/>
        <v>8</v>
      </c>
      <c r="M46" s="12">
        <f t="shared" ca="1" si="114"/>
        <v>2</v>
      </c>
      <c r="N46" s="8"/>
      <c r="O46" s="9"/>
      <c r="P46" s="12" t="str">
        <f>P19</f>
        <v>－</v>
      </c>
      <c r="Q46" s="12">
        <f t="shared" ca="1" si="115"/>
        <v>0</v>
      </c>
      <c r="R46" s="12">
        <f t="shared" ca="1" si="115"/>
        <v>4</v>
      </c>
      <c r="S46" s="12">
        <f t="shared" ca="1" si="115"/>
        <v>5</v>
      </c>
      <c r="T46" s="12">
        <f t="shared" ca="1" si="115"/>
        <v>9</v>
      </c>
      <c r="U46" s="8"/>
      <c r="V46" s="2"/>
      <c r="W46" s="2"/>
      <c r="X46" s="58"/>
      <c r="Y46" s="2"/>
      <c r="Z46" s="2"/>
      <c r="AA46" s="37"/>
      <c r="AB46" s="248" t="s">
        <v>325</v>
      </c>
      <c r="AC46" s="59" t="str">
        <f t="shared" ca="1" si="50"/>
        <v>OK</v>
      </c>
      <c r="AD46" s="59" t="str">
        <f t="shared" ca="1" si="51"/>
        <v>OK</v>
      </c>
      <c r="AE46" s="59" t="str">
        <f t="shared" ca="1" si="52"/>
        <v>NO</v>
      </c>
      <c r="AF46" s="59" t="str">
        <f t="shared" ca="1" si="53"/>
        <v>OK</v>
      </c>
      <c r="AG46" s="59" t="str">
        <f t="shared" ca="1" si="54"/>
        <v>NO</v>
      </c>
      <c r="AH46" s="42"/>
      <c r="AI46" s="61" t="s">
        <v>60</v>
      </c>
      <c r="AJ46" s="249" t="str">
        <f t="shared" ca="1" si="55"/>
        <v>OK</v>
      </c>
      <c r="AK46" s="250" t="str">
        <f t="shared" ca="1" si="56"/>
        <v>OK</v>
      </c>
      <c r="AL46" s="251" t="str">
        <f t="shared" ca="1" si="57"/>
        <v>OK</v>
      </c>
      <c r="AN46" s="249" t="str">
        <f t="shared" ca="1" si="58"/>
        <v>OK</v>
      </c>
      <c r="AO46" s="250" t="str">
        <f t="shared" ca="1" si="59"/>
        <v>OK</v>
      </c>
      <c r="AP46" s="250" t="str">
        <f t="shared" ca="1" si="60"/>
        <v>OK</v>
      </c>
      <c r="AQ46" s="251" t="str">
        <f t="shared" ca="1" si="61"/>
        <v>OK</v>
      </c>
      <c r="AS46" s="249" t="str">
        <f t="shared" ca="1" si="62"/>
        <v>NO</v>
      </c>
      <c r="AT46" s="250" t="str">
        <f t="shared" ca="1" si="63"/>
        <v>NO</v>
      </c>
      <c r="AU46" s="251" t="str">
        <f t="shared" ca="1" si="64"/>
        <v>OK</v>
      </c>
      <c r="AX46" s="249" t="str">
        <f t="shared" ca="1" si="65"/>
        <v>OK</v>
      </c>
      <c r="AY46" s="250" t="str">
        <f t="shared" ca="1" si="66"/>
        <v>OK</v>
      </c>
      <c r="AZ46" s="250" t="str">
        <f t="shared" ca="1" si="67"/>
        <v>OK</v>
      </c>
      <c r="BA46" s="251" t="str">
        <f t="shared" ca="1" si="68"/>
        <v>OK</v>
      </c>
      <c r="BC46" s="249" t="str">
        <f t="shared" ca="1" si="69"/>
        <v>NO</v>
      </c>
      <c r="BD46" s="250" t="str">
        <f t="shared" ca="1" si="70"/>
        <v>NO</v>
      </c>
      <c r="BE46" s="251" t="str">
        <f t="shared" ca="1" si="71"/>
        <v>OK</v>
      </c>
      <c r="BG46" s="36" t="s">
        <v>17</v>
      </c>
      <c r="BH46" s="252"/>
      <c r="BI46" s="253"/>
      <c r="BJ46" s="254">
        <f t="shared" ca="1" si="72"/>
        <v>0</v>
      </c>
      <c r="BK46" s="255" t="str">
        <f t="shared" si="73"/>
        <v/>
      </c>
      <c r="BL46" s="255">
        <f t="shared" ca="1" si="74"/>
        <v>0</v>
      </c>
      <c r="BM46" s="256" t="str">
        <f t="shared" ca="1" si="75"/>
        <v/>
      </c>
      <c r="BN46" s="257" t="str">
        <f t="shared" ca="1" si="76"/>
        <v/>
      </c>
      <c r="BO46" s="256" t="str">
        <f t="shared" ca="1" si="77"/>
        <v/>
      </c>
      <c r="BP46" s="257" t="str">
        <f t="shared" ca="1" si="78"/>
        <v/>
      </c>
      <c r="BQ46" s="258"/>
      <c r="BR46" s="254">
        <f t="shared" ca="1" si="79"/>
        <v>9</v>
      </c>
      <c r="BS46" s="260" t="str">
        <f t="shared" ca="1" si="80"/>
        <v/>
      </c>
      <c r="BT46" s="261">
        <f t="shared" ca="1" si="81"/>
        <v>10</v>
      </c>
      <c r="BU46" s="262">
        <f t="shared" ca="1" si="82"/>
        <v>9</v>
      </c>
      <c r="BW46" s="254">
        <f t="shared" ca="1" si="83"/>
        <v>10</v>
      </c>
      <c r="BX46" s="255">
        <f t="shared" ca="1" si="84"/>
        <v>10</v>
      </c>
      <c r="BY46" s="255">
        <f t="shared" ca="1" si="85"/>
        <v>-1</v>
      </c>
      <c r="BZ46" s="256">
        <f t="shared" ca="1" si="86"/>
        <v>-1</v>
      </c>
      <c r="CA46" s="257" t="str">
        <f t="shared" ca="1" si="87"/>
        <v>OK</v>
      </c>
      <c r="CB46" s="256">
        <f t="shared" ca="1" si="88"/>
        <v>10</v>
      </c>
      <c r="CC46" s="257">
        <f t="shared" ca="1" si="89"/>
        <v>0</v>
      </c>
      <c r="CE46" s="254">
        <f t="shared" ca="1" si="90"/>
        <v>9</v>
      </c>
      <c r="CF46" s="260" t="str">
        <f t="shared" ca="1" si="91"/>
        <v/>
      </c>
      <c r="CG46" s="263" t="str">
        <f t="shared" ca="1" si="92"/>
        <v/>
      </c>
      <c r="CH46" s="262">
        <f t="shared" ca="1" si="93"/>
        <v>9</v>
      </c>
      <c r="CI46" s="264"/>
      <c r="CJ46" s="254">
        <f t="shared" ca="1" si="94"/>
        <v>10</v>
      </c>
      <c r="CK46" s="255">
        <f t="shared" ca="1" si="95"/>
        <v>10</v>
      </c>
      <c r="CL46" s="255">
        <f t="shared" ca="1" si="96"/>
        <v>-1</v>
      </c>
      <c r="CM46" s="256" t="str">
        <f t="shared" ca="1" si="97"/>
        <v/>
      </c>
      <c r="CN46" s="257" t="str">
        <f t="shared" ca="1" si="98"/>
        <v/>
      </c>
      <c r="CO46" s="256">
        <f t="shared" ca="1" si="99"/>
        <v>10</v>
      </c>
      <c r="CP46" s="257">
        <f t="shared" ca="1" si="100"/>
        <v>0</v>
      </c>
      <c r="CQ46" s="47"/>
      <c r="CR46" s="265">
        <f t="shared" ca="1" si="101"/>
        <v>10</v>
      </c>
      <c r="CS46" s="266"/>
      <c r="CT46" s="267"/>
      <c r="CU46" s="268"/>
      <c r="CV46" s="256">
        <f t="shared" ca="1" si="43"/>
        <v>1</v>
      </c>
      <c r="CW46" s="261">
        <f t="shared" ca="1" si="44"/>
        <v>0</v>
      </c>
      <c r="CX46" s="262">
        <f t="shared" ca="1" si="102"/>
        <v>1</v>
      </c>
      <c r="CY46" s="257">
        <f t="shared" ca="1" si="103"/>
        <v>0</v>
      </c>
      <c r="CZ46" s="269" t="str">
        <f t="shared" ca="1" si="104"/>
        <v>OK</v>
      </c>
      <c r="DA46" s="270">
        <f t="shared" ca="1" si="45"/>
        <v>0</v>
      </c>
      <c r="DB46" s="261">
        <f t="shared" ca="1" si="46"/>
        <v>0</v>
      </c>
      <c r="DC46" s="262">
        <f t="shared" ca="1" si="105"/>
        <v>0</v>
      </c>
      <c r="DD46" s="257">
        <f t="shared" ca="1" si="106"/>
        <v>-1</v>
      </c>
      <c r="DE46" s="271" t="str">
        <f t="shared" ca="1" si="107"/>
        <v>OK</v>
      </c>
      <c r="DF46" s="272">
        <f t="shared" ca="1" si="108"/>
        <v>0</v>
      </c>
      <c r="DG46" s="273">
        <f t="shared" ca="1" si="47"/>
        <v>1</v>
      </c>
      <c r="DH46" s="260">
        <f t="shared" ca="1" si="109"/>
        <v>-1</v>
      </c>
      <c r="DI46" s="274">
        <f t="shared" ca="1" si="110"/>
        <v>-2</v>
      </c>
      <c r="DJ46" s="269" t="str">
        <f t="shared" ca="1" si="111"/>
        <v>OK</v>
      </c>
      <c r="DK46" s="270">
        <f t="shared" ca="1" si="48"/>
        <v>0</v>
      </c>
      <c r="DL46" s="261">
        <f t="shared" ca="1" si="49"/>
        <v>5</v>
      </c>
      <c r="DM46" s="262">
        <f t="shared" ca="1" si="112"/>
        <v>-5</v>
      </c>
      <c r="DO46" s="275">
        <v>3</v>
      </c>
      <c r="DP46" s="276" t="s">
        <v>4</v>
      </c>
      <c r="DQ46" s="276" t="s">
        <v>14</v>
      </c>
      <c r="DT46" s="68"/>
      <c r="DU46" s="68"/>
      <c r="DV46" s="279"/>
      <c r="DW46" s="199"/>
      <c r="DX46" s="2"/>
      <c r="DY46" s="43"/>
      <c r="DZ46" s="85"/>
      <c r="EA46" s="43"/>
      <c r="ED46" s="198"/>
      <c r="EE46" s="199"/>
      <c r="EF46" s="2"/>
      <c r="EG46" s="43"/>
      <c r="EH46" s="43"/>
      <c r="EI46" s="107"/>
      <c r="EL46" s="198"/>
      <c r="EM46" s="199"/>
      <c r="EN46" s="44"/>
      <c r="EO46" s="43"/>
      <c r="EP46" s="43"/>
      <c r="EQ46" s="107"/>
      <c r="ET46" s="198"/>
      <c r="EU46" s="199"/>
      <c r="EV46" s="44"/>
      <c r="EW46" s="43"/>
      <c r="EX46" s="43"/>
      <c r="EY46" s="107"/>
    </row>
    <row r="47" spans="1:155" s="1" customFormat="1" ht="42" customHeight="1" thickBot="1" x14ac:dyDescent="0.3">
      <c r="A47" s="9"/>
      <c r="B47" s="240"/>
      <c r="C47" s="241">
        <f t="shared" ca="1" si="113"/>
        <v>0</v>
      </c>
      <c r="D47" s="241">
        <f t="shared" ca="1" si="113"/>
        <v>1</v>
      </c>
      <c r="E47" s="241">
        <f t="shared" ca="1" si="113"/>
        <v>3</v>
      </c>
      <c r="F47" s="241">
        <f t="shared" ca="1" si="113"/>
        <v>9</v>
      </c>
      <c r="G47" s="8"/>
      <c r="H47" s="9"/>
      <c r="I47" s="240"/>
      <c r="J47" s="241">
        <f t="shared" ca="1" si="114"/>
        <v>0</v>
      </c>
      <c r="K47" s="241">
        <f t="shared" ca="1" si="114"/>
        <v>5</v>
      </c>
      <c r="L47" s="241">
        <f t="shared" ca="1" si="114"/>
        <v>1</v>
      </c>
      <c r="M47" s="241">
        <f t="shared" ca="1" si="114"/>
        <v>8</v>
      </c>
      <c r="N47" s="8"/>
      <c r="O47" s="9"/>
      <c r="P47" s="240"/>
      <c r="Q47" s="241">
        <f t="shared" ca="1" si="115"/>
        <v>0</v>
      </c>
      <c r="R47" s="241">
        <f t="shared" ca="1" si="115"/>
        <v>5</v>
      </c>
      <c r="S47" s="241">
        <f t="shared" ca="1" si="115"/>
        <v>4</v>
      </c>
      <c r="T47" s="241">
        <f t="shared" ca="1" si="115"/>
        <v>1</v>
      </c>
      <c r="U47" s="8"/>
      <c r="V47" s="2"/>
      <c r="W47" s="2"/>
      <c r="X47" s="58"/>
      <c r="Y47" s="2"/>
      <c r="Z47" s="2"/>
      <c r="AA47" s="37"/>
      <c r="AB47" s="248" t="s">
        <v>326</v>
      </c>
      <c r="AC47" s="59" t="str">
        <f t="shared" ca="1" si="50"/>
        <v>OK</v>
      </c>
      <c r="AD47" s="59" t="str">
        <f t="shared" ca="1" si="51"/>
        <v>OK</v>
      </c>
      <c r="AE47" s="59" t="str">
        <f t="shared" ca="1" si="52"/>
        <v>NO</v>
      </c>
      <c r="AF47" s="59" t="str">
        <f t="shared" ca="1" si="53"/>
        <v>OK</v>
      </c>
      <c r="AG47" s="59" t="str">
        <f t="shared" ca="1" si="54"/>
        <v>NO</v>
      </c>
      <c r="AH47" s="42"/>
      <c r="AI47" s="61" t="s">
        <v>61</v>
      </c>
      <c r="AJ47" s="249" t="str">
        <f t="shared" ca="1" si="55"/>
        <v>OK</v>
      </c>
      <c r="AK47" s="250" t="str">
        <f t="shared" ca="1" si="56"/>
        <v>OK</v>
      </c>
      <c r="AL47" s="251" t="str">
        <f t="shared" ca="1" si="57"/>
        <v>OK</v>
      </c>
      <c r="AN47" s="249" t="str">
        <f t="shared" ca="1" si="58"/>
        <v>OK</v>
      </c>
      <c r="AO47" s="250" t="str">
        <f t="shared" ca="1" si="59"/>
        <v>OK</v>
      </c>
      <c r="AP47" s="250" t="str">
        <f t="shared" ca="1" si="60"/>
        <v>OK</v>
      </c>
      <c r="AQ47" s="251" t="str">
        <f t="shared" ca="1" si="61"/>
        <v>OK</v>
      </c>
      <c r="AS47" s="249" t="str">
        <f t="shared" ca="1" si="62"/>
        <v>NO</v>
      </c>
      <c r="AT47" s="250" t="str">
        <f t="shared" ca="1" si="63"/>
        <v>NO</v>
      </c>
      <c r="AU47" s="251" t="str">
        <f t="shared" ca="1" si="64"/>
        <v>OK</v>
      </c>
      <c r="AX47" s="249" t="str">
        <f t="shared" ca="1" si="65"/>
        <v>OK</v>
      </c>
      <c r="AY47" s="250" t="str">
        <f t="shared" ca="1" si="66"/>
        <v>OK</v>
      </c>
      <c r="AZ47" s="250" t="str">
        <f t="shared" ca="1" si="67"/>
        <v>OK</v>
      </c>
      <c r="BA47" s="251" t="str">
        <f t="shared" ca="1" si="68"/>
        <v>OK</v>
      </c>
      <c r="BC47" s="249" t="str">
        <f t="shared" ca="1" si="69"/>
        <v>NO</v>
      </c>
      <c r="BD47" s="250" t="str">
        <f t="shared" ca="1" si="70"/>
        <v>NO</v>
      </c>
      <c r="BE47" s="251" t="str">
        <f t="shared" ca="1" si="71"/>
        <v>OK</v>
      </c>
      <c r="BG47" s="36" t="s">
        <v>17</v>
      </c>
      <c r="BH47" s="252"/>
      <c r="BI47" s="253"/>
      <c r="BJ47" s="254">
        <f t="shared" ca="1" si="72"/>
        <v>0</v>
      </c>
      <c r="BK47" s="255" t="str">
        <f t="shared" si="73"/>
        <v/>
      </c>
      <c r="BL47" s="255">
        <f t="shared" ca="1" si="74"/>
        <v>0</v>
      </c>
      <c r="BM47" s="256" t="str">
        <f t="shared" ca="1" si="75"/>
        <v/>
      </c>
      <c r="BN47" s="257" t="str">
        <f t="shared" ca="1" si="76"/>
        <v/>
      </c>
      <c r="BO47" s="256" t="str">
        <f t="shared" ca="1" si="77"/>
        <v/>
      </c>
      <c r="BP47" s="257" t="str">
        <f t="shared" ca="1" si="78"/>
        <v/>
      </c>
      <c r="BQ47" s="258"/>
      <c r="BR47" s="254">
        <f t="shared" ca="1" si="79"/>
        <v>9</v>
      </c>
      <c r="BS47" s="260" t="str">
        <f t="shared" ca="1" si="80"/>
        <v/>
      </c>
      <c r="BT47" s="261" t="str">
        <f t="shared" ca="1" si="81"/>
        <v/>
      </c>
      <c r="BU47" s="262">
        <f t="shared" ca="1" si="82"/>
        <v>9</v>
      </c>
      <c r="BW47" s="254">
        <f t="shared" ca="1" si="83"/>
        <v>10</v>
      </c>
      <c r="BX47" s="255">
        <f t="shared" ca="1" si="84"/>
        <v>10</v>
      </c>
      <c r="BY47" s="255">
        <f t="shared" ca="1" si="85"/>
        <v>-1</v>
      </c>
      <c r="BZ47" s="256" t="str">
        <f t="shared" ca="1" si="86"/>
        <v/>
      </c>
      <c r="CA47" s="257" t="str">
        <f t="shared" ca="1" si="87"/>
        <v/>
      </c>
      <c r="CB47" s="256">
        <f t="shared" ca="1" si="88"/>
        <v>10</v>
      </c>
      <c r="CC47" s="257">
        <f t="shared" ca="1" si="89"/>
        <v>0</v>
      </c>
      <c r="CE47" s="254">
        <f t="shared" ca="1" si="90"/>
        <v>9</v>
      </c>
      <c r="CF47" s="260" t="str">
        <f t="shared" ca="1" si="91"/>
        <v/>
      </c>
      <c r="CG47" s="263" t="str">
        <f t="shared" ca="1" si="92"/>
        <v/>
      </c>
      <c r="CH47" s="262">
        <f t="shared" ca="1" si="93"/>
        <v>9</v>
      </c>
      <c r="CI47" s="264"/>
      <c r="CJ47" s="254">
        <f t="shared" ca="1" si="94"/>
        <v>10</v>
      </c>
      <c r="CK47" s="255">
        <f t="shared" ca="1" si="95"/>
        <v>10</v>
      </c>
      <c r="CL47" s="255">
        <f t="shared" ca="1" si="96"/>
        <v>-1</v>
      </c>
      <c r="CM47" s="256" t="str">
        <f t="shared" ca="1" si="97"/>
        <v/>
      </c>
      <c r="CN47" s="257" t="str">
        <f t="shared" ca="1" si="98"/>
        <v/>
      </c>
      <c r="CO47" s="256">
        <f t="shared" ca="1" si="99"/>
        <v>10</v>
      </c>
      <c r="CP47" s="257">
        <f t="shared" ca="1" si="100"/>
        <v>0</v>
      </c>
      <c r="CQ47" s="47"/>
      <c r="CR47" s="265">
        <f t="shared" ca="1" si="101"/>
        <v>10</v>
      </c>
      <c r="CS47" s="266"/>
      <c r="CT47" s="267"/>
      <c r="CU47" s="268"/>
      <c r="CV47" s="256">
        <f t="shared" ca="1" si="43"/>
        <v>1</v>
      </c>
      <c r="CW47" s="261">
        <f t="shared" ca="1" si="44"/>
        <v>0</v>
      </c>
      <c r="CX47" s="262">
        <f t="shared" ca="1" si="102"/>
        <v>1</v>
      </c>
      <c r="CY47" s="257">
        <f t="shared" ca="1" si="103"/>
        <v>0</v>
      </c>
      <c r="CZ47" s="269" t="str">
        <f t="shared" ca="1" si="104"/>
        <v>OK</v>
      </c>
      <c r="DA47" s="270">
        <f t="shared" ca="1" si="45"/>
        <v>0</v>
      </c>
      <c r="DB47" s="261">
        <f t="shared" ca="1" si="46"/>
        <v>7</v>
      </c>
      <c r="DC47" s="262">
        <f t="shared" ca="1" si="105"/>
        <v>-7</v>
      </c>
      <c r="DD47" s="257">
        <f t="shared" ca="1" si="106"/>
        <v>-8</v>
      </c>
      <c r="DE47" s="271" t="str">
        <f t="shared" ca="1" si="107"/>
        <v>OK</v>
      </c>
      <c r="DF47" s="272">
        <f t="shared" ca="1" si="108"/>
        <v>0</v>
      </c>
      <c r="DG47" s="273">
        <f t="shared" ca="1" si="47"/>
        <v>9</v>
      </c>
      <c r="DH47" s="260">
        <f t="shared" ca="1" si="109"/>
        <v>-9</v>
      </c>
      <c r="DI47" s="274">
        <f t="shared" ca="1" si="110"/>
        <v>-10</v>
      </c>
      <c r="DJ47" s="269" t="str">
        <f t="shared" ca="1" si="111"/>
        <v>OK</v>
      </c>
      <c r="DK47" s="270">
        <f t="shared" ca="1" si="48"/>
        <v>0</v>
      </c>
      <c r="DL47" s="261">
        <f t="shared" ca="1" si="49"/>
        <v>4</v>
      </c>
      <c r="DM47" s="262">
        <f t="shared" ca="1" si="112"/>
        <v>-4</v>
      </c>
      <c r="DO47" s="275">
        <v>4</v>
      </c>
      <c r="DP47" s="276" t="s">
        <v>7</v>
      </c>
      <c r="DQ47" s="276" t="s">
        <v>14</v>
      </c>
      <c r="DT47" s="68"/>
      <c r="DU47" s="68"/>
      <c r="DV47" s="279"/>
      <c r="DW47" s="199"/>
      <c r="DX47" s="2"/>
      <c r="DY47" s="43"/>
      <c r="DZ47" s="85"/>
      <c r="EA47" s="43"/>
      <c r="ED47" s="198"/>
      <c r="EE47" s="199"/>
      <c r="EF47" s="2"/>
      <c r="EG47" s="43"/>
      <c r="EH47" s="43"/>
      <c r="EI47" s="107"/>
      <c r="EL47" s="198"/>
      <c r="EM47" s="199"/>
      <c r="EN47" s="2"/>
      <c r="EO47" s="43"/>
      <c r="EP47" s="43"/>
      <c r="EQ47" s="107"/>
      <c r="ET47" s="198"/>
      <c r="EU47" s="199"/>
      <c r="EV47" s="2"/>
      <c r="EW47" s="43"/>
      <c r="EX47" s="43"/>
      <c r="EY47" s="107"/>
    </row>
    <row r="48" spans="1:155" s="1" customFormat="1" ht="20.100000000000001" customHeight="1" thickBot="1" x14ac:dyDescent="0.3">
      <c r="A48" s="14"/>
      <c r="B48" s="15"/>
      <c r="C48" s="31"/>
      <c r="D48" s="31"/>
      <c r="E48" s="31"/>
      <c r="F48" s="31"/>
      <c r="G48" s="16"/>
      <c r="H48" s="14"/>
      <c r="I48" s="15"/>
      <c r="J48" s="31"/>
      <c r="K48" s="31"/>
      <c r="L48" s="31"/>
      <c r="M48" s="31"/>
      <c r="N48" s="16"/>
      <c r="O48" s="14"/>
      <c r="P48" s="15"/>
      <c r="Q48" s="31"/>
      <c r="R48" s="31"/>
      <c r="S48" s="31"/>
      <c r="T48" s="31"/>
      <c r="U48" s="16"/>
      <c r="V48" s="2"/>
      <c r="W48" s="2"/>
      <c r="X48" s="58"/>
      <c r="Y48" s="2"/>
      <c r="Z48" s="2"/>
      <c r="AA48" s="37"/>
      <c r="AB48" s="248" t="s">
        <v>327</v>
      </c>
      <c r="AC48" s="59" t="str">
        <f t="shared" ca="1" si="50"/>
        <v>OK</v>
      </c>
      <c r="AD48" s="59" t="str">
        <f t="shared" ca="1" si="51"/>
        <v>OK</v>
      </c>
      <c r="AE48" s="59" t="str">
        <f t="shared" ca="1" si="52"/>
        <v>NO</v>
      </c>
      <c r="AF48" s="59" t="str">
        <f t="shared" ca="1" si="53"/>
        <v>OK</v>
      </c>
      <c r="AG48" s="59" t="str">
        <f t="shared" ca="1" si="54"/>
        <v>NO</v>
      </c>
      <c r="AH48" s="42"/>
      <c r="AI48" s="61" t="s">
        <v>62</v>
      </c>
      <c r="AJ48" s="249" t="str">
        <f t="shared" ca="1" si="55"/>
        <v>OK</v>
      </c>
      <c r="AK48" s="250" t="str">
        <f t="shared" ca="1" si="56"/>
        <v>OK</v>
      </c>
      <c r="AL48" s="251" t="str">
        <f t="shared" ca="1" si="57"/>
        <v>OK</v>
      </c>
      <c r="AN48" s="249" t="str">
        <f t="shared" ca="1" si="58"/>
        <v>OK</v>
      </c>
      <c r="AO48" s="250" t="str">
        <f t="shared" ca="1" si="59"/>
        <v>OK</v>
      </c>
      <c r="AP48" s="250" t="str">
        <f t="shared" ca="1" si="60"/>
        <v>OK</v>
      </c>
      <c r="AQ48" s="251" t="str">
        <f t="shared" ca="1" si="61"/>
        <v>OK</v>
      </c>
      <c r="AS48" s="249" t="str">
        <f t="shared" ca="1" si="62"/>
        <v>NO</v>
      </c>
      <c r="AT48" s="250" t="str">
        <f t="shared" ca="1" si="63"/>
        <v>NO</v>
      </c>
      <c r="AU48" s="251" t="str">
        <f t="shared" ca="1" si="64"/>
        <v>OK</v>
      </c>
      <c r="AX48" s="249" t="str">
        <f t="shared" ca="1" si="65"/>
        <v>OK</v>
      </c>
      <c r="AY48" s="250" t="str">
        <f t="shared" ca="1" si="66"/>
        <v>OK</v>
      </c>
      <c r="AZ48" s="250" t="str">
        <f t="shared" ca="1" si="67"/>
        <v>OK</v>
      </c>
      <c r="BA48" s="251" t="str">
        <f t="shared" ca="1" si="68"/>
        <v>OK</v>
      </c>
      <c r="BC48" s="249" t="str">
        <f t="shared" ca="1" si="69"/>
        <v>NO</v>
      </c>
      <c r="BD48" s="250" t="str">
        <f t="shared" ca="1" si="70"/>
        <v>NO</v>
      </c>
      <c r="BE48" s="251" t="str">
        <f t="shared" ca="1" si="71"/>
        <v>OK</v>
      </c>
      <c r="BG48" s="36" t="s">
        <v>17</v>
      </c>
      <c r="BH48" s="252"/>
      <c r="BI48" s="253"/>
      <c r="BJ48" s="254">
        <f t="shared" ca="1" si="72"/>
        <v>0</v>
      </c>
      <c r="BK48" s="255" t="str">
        <f t="shared" si="73"/>
        <v/>
      </c>
      <c r="BL48" s="255">
        <f t="shared" ca="1" si="74"/>
        <v>0</v>
      </c>
      <c r="BM48" s="256" t="str">
        <f t="shared" ca="1" si="75"/>
        <v/>
      </c>
      <c r="BN48" s="257" t="str">
        <f t="shared" ca="1" si="76"/>
        <v/>
      </c>
      <c r="BO48" s="256" t="str">
        <f t="shared" ca="1" si="77"/>
        <v/>
      </c>
      <c r="BP48" s="257" t="str">
        <f t="shared" ca="1" si="78"/>
        <v/>
      </c>
      <c r="BQ48" s="258"/>
      <c r="BR48" s="254">
        <f t="shared" ca="1" si="79"/>
        <v>9</v>
      </c>
      <c r="BS48" s="260" t="str">
        <f t="shared" ca="1" si="80"/>
        <v/>
      </c>
      <c r="BT48" s="261" t="str">
        <f t="shared" ca="1" si="81"/>
        <v/>
      </c>
      <c r="BU48" s="262">
        <f t="shared" ca="1" si="82"/>
        <v>9</v>
      </c>
      <c r="BW48" s="254">
        <f t="shared" ca="1" si="83"/>
        <v>10</v>
      </c>
      <c r="BX48" s="255">
        <f t="shared" ca="1" si="84"/>
        <v>10</v>
      </c>
      <c r="BY48" s="255">
        <f t="shared" ca="1" si="85"/>
        <v>-1</v>
      </c>
      <c r="BZ48" s="256" t="str">
        <f t="shared" ca="1" si="86"/>
        <v/>
      </c>
      <c r="CA48" s="257" t="str">
        <f t="shared" ca="1" si="87"/>
        <v/>
      </c>
      <c r="CB48" s="256">
        <f t="shared" ca="1" si="88"/>
        <v>10</v>
      </c>
      <c r="CC48" s="257">
        <f t="shared" ca="1" si="89"/>
        <v>0</v>
      </c>
      <c r="CE48" s="254">
        <f t="shared" ca="1" si="90"/>
        <v>9</v>
      </c>
      <c r="CF48" s="260" t="str">
        <f t="shared" ca="1" si="91"/>
        <v/>
      </c>
      <c r="CG48" s="263">
        <f t="shared" ca="1" si="92"/>
        <v>10</v>
      </c>
      <c r="CH48" s="262">
        <f t="shared" ca="1" si="93"/>
        <v>9</v>
      </c>
      <c r="CI48" s="264"/>
      <c r="CJ48" s="254">
        <f t="shared" ca="1" si="94"/>
        <v>10</v>
      </c>
      <c r="CK48" s="255">
        <f t="shared" ca="1" si="95"/>
        <v>10</v>
      </c>
      <c r="CL48" s="255">
        <f t="shared" ca="1" si="96"/>
        <v>-1</v>
      </c>
      <c r="CM48" s="256">
        <f t="shared" ca="1" si="97"/>
        <v>-1</v>
      </c>
      <c r="CN48" s="257" t="str">
        <f t="shared" ca="1" si="98"/>
        <v>OK</v>
      </c>
      <c r="CO48" s="256">
        <f t="shared" ca="1" si="99"/>
        <v>10</v>
      </c>
      <c r="CP48" s="257">
        <f t="shared" ca="1" si="100"/>
        <v>0</v>
      </c>
      <c r="CQ48" s="47"/>
      <c r="CR48" s="265">
        <f t="shared" ca="1" si="101"/>
        <v>10</v>
      </c>
      <c r="CS48" s="266"/>
      <c r="CT48" s="267"/>
      <c r="CU48" s="268"/>
      <c r="CV48" s="256">
        <f t="shared" ca="1" si="43"/>
        <v>1</v>
      </c>
      <c r="CW48" s="261">
        <f t="shared" ca="1" si="44"/>
        <v>0</v>
      </c>
      <c r="CX48" s="262">
        <f t="shared" ca="1" si="102"/>
        <v>1</v>
      </c>
      <c r="CY48" s="257">
        <f t="shared" ca="1" si="103"/>
        <v>0</v>
      </c>
      <c r="CZ48" s="269" t="str">
        <f t="shared" ca="1" si="104"/>
        <v>OK</v>
      </c>
      <c r="DA48" s="270">
        <f t="shared" ca="1" si="45"/>
        <v>0</v>
      </c>
      <c r="DB48" s="261">
        <f t="shared" ca="1" si="46"/>
        <v>1</v>
      </c>
      <c r="DC48" s="262">
        <f t="shared" ca="1" si="105"/>
        <v>-1</v>
      </c>
      <c r="DD48" s="257">
        <f t="shared" ca="1" si="106"/>
        <v>-2</v>
      </c>
      <c r="DE48" s="271" t="str">
        <f t="shared" ca="1" si="107"/>
        <v>OK</v>
      </c>
      <c r="DF48" s="272">
        <f t="shared" ca="1" si="108"/>
        <v>0</v>
      </c>
      <c r="DG48" s="273">
        <f t="shared" ca="1" si="47"/>
        <v>0</v>
      </c>
      <c r="DH48" s="260">
        <f t="shared" ca="1" si="109"/>
        <v>0</v>
      </c>
      <c r="DI48" s="274">
        <f t="shared" ca="1" si="110"/>
        <v>-1</v>
      </c>
      <c r="DJ48" s="269" t="str">
        <f t="shared" ca="1" si="111"/>
        <v>OK</v>
      </c>
      <c r="DK48" s="270">
        <f t="shared" ca="1" si="48"/>
        <v>0</v>
      </c>
      <c r="DL48" s="261">
        <f t="shared" ca="1" si="49"/>
        <v>4</v>
      </c>
      <c r="DM48" s="262">
        <f t="shared" ca="1" si="112"/>
        <v>-4</v>
      </c>
      <c r="DO48" s="275">
        <v>5</v>
      </c>
      <c r="DP48" s="276" t="s">
        <v>6</v>
      </c>
      <c r="DQ48" s="276" t="s">
        <v>14</v>
      </c>
      <c r="DT48" s="68"/>
      <c r="DU48" s="68"/>
      <c r="DV48" s="279"/>
      <c r="DW48" s="199"/>
      <c r="DX48" s="2"/>
      <c r="DY48" s="43"/>
      <c r="DZ48" s="85"/>
      <c r="EA48" s="43"/>
      <c r="ED48" s="198"/>
      <c r="EE48" s="199"/>
      <c r="EF48" s="2"/>
      <c r="EG48" s="43"/>
      <c r="EH48" s="85"/>
      <c r="EI48" s="107"/>
      <c r="EL48" s="198"/>
      <c r="EM48" s="199"/>
      <c r="EN48" s="2"/>
      <c r="EO48" s="43"/>
      <c r="EP48" s="85"/>
      <c r="EQ48" s="107"/>
      <c r="ET48" s="198"/>
      <c r="EU48" s="199"/>
      <c r="EV48" s="2"/>
      <c r="EW48" s="43"/>
      <c r="EX48" s="85"/>
      <c r="EY48" s="107"/>
    </row>
    <row r="49" spans="1:155" s="1" customFormat="1" ht="39.950000000000003" customHeight="1" thickBot="1" x14ac:dyDescent="0.3">
      <c r="A49" s="3"/>
      <c r="B49" s="200" t="str">
        <f>B22</f>
        <v>⑩</v>
      </c>
      <c r="C49" s="230"/>
      <c r="D49" s="149">
        <f ca="1">$BB25</f>
        <v>9</v>
      </c>
      <c r="E49" s="149">
        <f ca="1">$BD25</f>
        <v>9</v>
      </c>
      <c r="F49" s="201"/>
      <c r="G49" s="231"/>
      <c r="H49" s="81"/>
      <c r="I49" s="200" t="str">
        <f>I22</f>
        <v>⑪</v>
      </c>
      <c r="J49" s="230"/>
      <c r="K49" s="149">
        <f ca="1">$BB26</f>
        <v>9</v>
      </c>
      <c r="L49" s="149">
        <f ca="1">$BD26</f>
        <v>9</v>
      </c>
      <c r="M49" s="201"/>
      <c r="N49" s="147"/>
      <c r="O49" s="81"/>
      <c r="P49" s="200" t="str">
        <f>P22</f>
        <v>⑫</v>
      </c>
      <c r="Q49" s="230"/>
      <c r="R49" s="149">
        <f ca="1">$BB27</f>
        <v>9</v>
      </c>
      <c r="S49" s="149">
        <f ca="1">$BD27</f>
        <v>9</v>
      </c>
      <c r="T49" s="201"/>
      <c r="U49" s="5"/>
      <c r="V49" s="2"/>
      <c r="W49" s="2"/>
      <c r="X49" s="58"/>
      <c r="Y49" s="2"/>
      <c r="Z49" s="2"/>
      <c r="AA49" s="37"/>
      <c r="AB49" s="248" t="s">
        <v>328</v>
      </c>
      <c r="AC49" s="59" t="str">
        <f t="shared" ca="1" si="50"/>
        <v>OK</v>
      </c>
      <c r="AD49" s="59" t="str">
        <f t="shared" ca="1" si="51"/>
        <v>OK</v>
      </c>
      <c r="AE49" s="59" t="str">
        <f t="shared" ca="1" si="52"/>
        <v>NO</v>
      </c>
      <c r="AF49" s="59" t="str">
        <f t="shared" ca="1" si="53"/>
        <v>OK</v>
      </c>
      <c r="AG49" s="59" t="str">
        <f t="shared" ca="1" si="54"/>
        <v>NO</v>
      </c>
      <c r="AH49" s="73"/>
      <c r="AI49" s="61" t="s">
        <v>63</v>
      </c>
      <c r="AJ49" s="249" t="str">
        <f t="shared" ca="1" si="55"/>
        <v>OK</v>
      </c>
      <c r="AK49" s="250" t="str">
        <f t="shared" ca="1" si="56"/>
        <v>OK</v>
      </c>
      <c r="AL49" s="251" t="str">
        <f t="shared" ca="1" si="57"/>
        <v>OK</v>
      </c>
      <c r="AN49" s="249" t="str">
        <f t="shared" ca="1" si="58"/>
        <v>OK</v>
      </c>
      <c r="AO49" s="250" t="str">
        <f t="shared" ca="1" si="59"/>
        <v>OK</v>
      </c>
      <c r="AP49" s="250" t="str">
        <f t="shared" ca="1" si="60"/>
        <v>OK</v>
      </c>
      <c r="AQ49" s="251" t="str">
        <f t="shared" ca="1" si="61"/>
        <v>OK</v>
      </c>
      <c r="AS49" s="249" t="str">
        <f t="shared" ca="1" si="62"/>
        <v>NO</v>
      </c>
      <c r="AT49" s="250" t="str">
        <f t="shared" ca="1" si="63"/>
        <v>NO</v>
      </c>
      <c r="AU49" s="251" t="str">
        <f t="shared" ca="1" si="64"/>
        <v>OK</v>
      </c>
      <c r="AX49" s="249" t="str">
        <f t="shared" ca="1" si="65"/>
        <v>OK</v>
      </c>
      <c r="AY49" s="250" t="str">
        <f t="shared" ca="1" si="66"/>
        <v>OK</v>
      </c>
      <c r="AZ49" s="250" t="str">
        <f t="shared" ca="1" si="67"/>
        <v>OK</v>
      </c>
      <c r="BA49" s="251" t="str">
        <f t="shared" ca="1" si="68"/>
        <v>OK</v>
      </c>
      <c r="BC49" s="249" t="str">
        <f t="shared" ca="1" si="69"/>
        <v>NO</v>
      </c>
      <c r="BD49" s="250" t="str">
        <f t="shared" ca="1" si="70"/>
        <v>NO</v>
      </c>
      <c r="BE49" s="251" t="str">
        <f t="shared" ca="1" si="71"/>
        <v>OK</v>
      </c>
      <c r="BG49" s="36" t="s">
        <v>17</v>
      </c>
      <c r="BH49" s="252"/>
      <c r="BI49" s="253"/>
      <c r="BJ49" s="254">
        <f t="shared" ca="1" si="72"/>
        <v>0</v>
      </c>
      <c r="BK49" s="255" t="str">
        <f t="shared" si="73"/>
        <v/>
      </c>
      <c r="BL49" s="255">
        <f t="shared" ca="1" si="74"/>
        <v>0</v>
      </c>
      <c r="BM49" s="256" t="str">
        <f t="shared" ca="1" si="75"/>
        <v/>
      </c>
      <c r="BN49" s="257" t="str">
        <f t="shared" ca="1" si="76"/>
        <v/>
      </c>
      <c r="BO49" s="256" t="str">
        <f t="shared" ca="1" si="77"/>
        <v/>
      </c>
      <c r="BP49" s="257" t="str">
        <f t="shared" ca="1" si="78"/>
        <v/>
      </c>
      <c r="BQ49" s="258"/>
      <c r="BR49" s="254">
        <f t="shared" ca="1" si="79"/>
        <v>9</v>
      </c>
      <c r="BS49" s="260" t="str">
        <f t="shared" ca="1" si="80"/>
        <v/>
      </c>
      <c r="BT49" s="261" t="str">
        <f t="shared" ca="1" si="81"/>
        <v/>
      </c>
      <c r="BU49" s="262">
        <f t="shared" ca="1" si="82"/>
        <v>9</v>
      </c>
      <c r="BW49" s="254">
        <f t="shared" ca="1" si="83"/>
        <v>10</v>
      </c>
      <c r="BX49" s="255">
        <f t="shared" ca="1" si="84"/>
        <v>10</v>
      </c>
      <c r="BY49" s="255">
        <f t="shared" ca="1" si="85"/>
        <v>-1</v>
      </c>
      <c r="BZ49" s="256" t="str">
        <f t="shared" ca="1" si="86"/>
        <v/>
      </c>
      <c r="CA49" s="257" t="str">
        <f t="shared" ca="1" si="87"/>
        <v/>
      </c>
      <c r="CB49" s="256">
        <f t="shared" ca="1" si="88"/>
        <v>10</v>
      </c>
      <c r="CC49" s="257">
        <f t="shared" ca="1" si="89"/>
        <v>0</v>
      </c>
      <c r="CE49" s="254">
        <f t="shared" ca="1" si="90"/>
        <v>9</v>
      </c>
      <c r="CF49" s="260" t="str">
        <f t="shared" ca="1" si="91"/>
        <v/>
      </c>
      <c r="CG49" s="263" t="str">
        <f t="shared" ca="1" si="92"/>
        <v/>
      </c>
      <c r="CH49" s="262">
        <f t="shared" ca="1" si="93"/>
        <v>9</v>
      </c>
      <c r="CI49" s="264"/>
      <c r="CJ49" s="254">
        <f t="shared" ca="1" si="94"/>
        <v>10</v>
      </c>
      <c r="CK49" s="255">
        <f t="shared" ca="1" si="95"/>
        <v>10</v>
      </c>
      <c r="CL49" s="255">
        <f t="shared" ca="1" si="96"/>
        <v>-1</v>
      </c>
      <c r="CM49" s="256" t="str">
        <f t="shared" ca="1" si="97"/>
        <v/>
      </c>
      <c r="CN49" s="257" t="str">
        <f t="shared" ca="1" si="98"/>
        <v/>
      </c>
      <c r="CO49" s="256">
        <f t="shared" ca="1" si="99"/>
        <v>10</v>
      </c>
      <c r="CP49" s="257">
        <f t="shared" ca="1" si="100"/>
        <v>0</v>
      </c>
      <c r="CQ49" s="47"/>
      <c r="CR49" s="265">
        <f t="shared" ca="1" si="101"/>
        <v>10</v>
      </c>
      <c r="CS49" s="266"/>
      <c r="CT49" s="267"/>
      <c r="CU49" s="268"/>
      <c r="CV49" s="256">
        <f t="shared" ca="1" si="43"/>
        <v>1</v>
      </c>
      <c r="CW49" s="261">
        <f t="shared" ca="1" si="44"/>
        <v>0</v>
      </c>
      <c r="CX49" s="262">
        <f t="shared" ca="1" si="102"/>
        <v>1</v>
      </c>
      <c r="CY49" s="257">
        <f t="shared" ca="1" si="103"/>
        <v>0</v>
      </c>
      <c r="CZ49" s="269" t="str">
        <f t="shared" ca="1" si="104"/>
        <v>OK</v>
      </c>
      <c r="DA49" s="270">
        <f t="shared" ca="1" si="45"/>
        <v>0</v>
      </c>
      <c r="DB49" s="261">
        <f t="shared" ca="1" si="46"/>
        <v>8</v>
      </c>
      <c r="DC49" s="262">
        <f t="shared" ca="1" si="105"/>
        <v>-8</v>
      </c>
      <c r="DD49" s="257">
        <f t="shared" ca="1" si="106"/>
        <v>-9</v>
      </c>
      <c r="DE49" s="271" t="str">
        <f t="shared" ca="1" si="107"/>
        <v>OK</v>
      </c>
      <c r="DF49" s="272">
        <f t="shared" ca="1" si="108"/>
        <v>0</v>
      </c>
      <c r="DG49" s="273">
        <f t="shared" ca="1" si="47"/>
        <v>6</v>
      </c>
      <c r="DH49" s="260">
        <f t="shared" ca="1" si="109"/>
        <v>-6</v>
      </c>
      <c r="DI49" s="274">
        <f t="shared" ca="1" si="110"/>
        <v>-7</v>
      </c>
      <c r="DJ49" s="269" t="str">
        <f t="shared" ca="1" si="111"/>
        <v>OK</v>
      </c>
      <c r="DK49" s="270">
        <f t="shared" ca="1" si="48"/>
        <v>0</v>
      </c>
      <c r="DL49" s="261">
        <f t="shared" ca="1" si="49"/>
        <v>1</v>
      </c>
      <c r="DM49" s="262">
        <f t="shared" ca="1" si="112"/>
        <v>-1</v>
      </c>
      <c r="DO49" s="275">
        <v>6</v>
      </c>
      <c r="DP49" s="276" t="s">
        <v>329</v>
      </c>
      <c r="DQ49" s="276" t="s">
        <v>14</v>
      </c>
      <c r="DT49" s="68"/>
      <c r="DU49" s="68"/>
      <c r="DV49" s="279"/>
      <c r="DW49" s="199"/>
      <c r="DX49" s="2"/>
      <c r="DY49" s="43"/>
      <c r="DZ49" s="85"/>
      <c r="EA49" s="43"/>
      <c r="ED49" s="198"/>
      <c r="EE49" s="199"/>
      <c r="EF49" s="2"/>
      <c r="EG49" s="43"/>
      <c r="EH49" s="85"/>
      <c r="EI49" s="107"/>
      <c r="EL49" s="198"/>
      <c r="EM49" s="199"/>
      <c r="EN49" s="2"/>
      <c r="EO49" s="43"/>
      <c r="EP49" s="85"/>
      <c r="EQ49" s="107"/>
      <c r="ET49" s="198"/>
      <c r="EU49" s="199"/>
      <c r="EV49" s="2"/>
      <c r="EW49" s="43"/>
      <c r="EX49" s="85"/>
      <c r="EY49" s="107"/>
    </row>
    <row r="50" spans="1:155" s="1" customFormat="1" ht="39.950000000000003" customHeight="1" thickBot="1" x14ac:dyDescent="0.3">
      <c r="A50" s="6"/>
      <c r="B50" s="202"/>
      <c r="C50" s="203">
        <f ca="1">$BA25</f>
        <v>0</v>
      </c>
      <c r="D50" s="148">
        <f ca="1">$BC25</f>
        <v>10</v>
      </c>
      <c r="E50" s="148">
        <f ca="1">$BE25</f>
        <v>10</v>
      </c>
      <c r="F50" s="148">
        <f ca="1">$BF25</f>
        <v>10</v>
      </c>
      <c r="G50" s="233"/>
      <c r="H50" s="6"/>
      <c r="I50" s="202"/>
      <c r="J50" s="203">
        <f ca="1">$BA26</f>
        <v>0</v>
      </c>
      <c r="K50" s="148">
        <f ca="1">$BC26</f>
        <v>10</v>
      </c>
      <c r="L50" s="148">
        <f ca="1">$BE26</f>
        <v>10</v>
      </c>
      <c r="M50" s="148">
        <f ca="1">$BF26</f>
        <v>10</v>
      </c>
      <c r="N50" s="148"/>
      <c r="O50" s="6"/>
      <c r="P50" s="202"/>
      <c r="Q50" s="203">
        <f ca="1">$BA27</f>
        <v>0</v>
      </c>
      <c r="R50" s="148">
        <f ca="1">$BC27</f>
        <v>10</v>
      </c>
      <c r="S50" s="148">
        <f ca="1">$BE27</f>
        <v>10</v>
      </c>
      <c r="T50" s="148">
        <f ca="1">$BF27</f>
        <v>10</v>
      </c>
      <c r="U50" s="8"/>
      <c r="V50" s="2"/>
      <c r="W50" s="2"/>
      <c r="X50" s="58"/>
      <c r="Y50" s="2"/>
      <c r="Z50" s="2"/>
      <c r="AA50" s="37"/>
      <c r="AB50" s="248" t="s">
        <v>330</v>
      </c>
      <c r="AC50" s="59" t="str">
        <f t="shared" ca="1" si="50"/>
        <v>OK</v>
      </c>
      <c r="AD50" s="59" t="str">
        <f t="shared" ca="1" si="51"/>
        <v>OK</v>
      </c>
      <c r="AE50" s="59" t="str">
        <f t="shared" ca="1" si="52"/>
        <v>NO</v>
      </c>
      <c r="AF50" s="59" t="str">
        <f t="shared" ca="1" si="53"/>
        <v>OK</v>
      </c>
      <c r="AG50" s="59" t="str">
        <f t="shared" ca="1" si="54"/>
        <v>NO</v>
      </c>
      <c r="AH50" s="35"/>
      <c r="AI50" s="61" t="s">
        <v>64</v>
      </c>
      <c r="AJ50" s="249" t="str">
        <f t="shared" ca="1" si="55"/>
        <v>OK</v>
      </c>
      <c r="AK50" s="250" t="str">
        <f t="shared" ca="1" si="56"/>
        <v>OK</v>
      </c>
      <c r="AL50" s="251" t="str">
        <f t="shared" ca="1" si="57"/>
        <v>OK</v>
      </c>
      <c r="AN50" s="249" t="str">
        <f t="shared" ca="1" si="58"/>
        <v>OK</v>
      </c>
      <c r="AO50" s="250" t="str">
        <f t="shared" ca="1" si="59"/>
        <v>OK</v>
      </c>
      <c r="AP50" s="250" t="str">
        <f t="shared" ca="1" si="60"/>
        <v>OK</v>
      </c>
      <c r="AQ50" s="251" t="str">
        <f t="shared" ca="1" si="61"/>
        <v>OK</v>
      </c>
      <c r="AS50" s="249" t="str">
        <f t="shared" ca="1" si="62"/>
        <v>NO</v>
      </c>
      <c r="AT50" s="250" t="str">
        <f t="shared" ca="1" si="63"/>
        <v>NO</v>
      </c>
      <c r="AU50" s="251" t="str">
        <f t="shared" ca="1" si="64"/>
        <v>OK</v>
      </c>
      <c r="AX50" s="249" t="str">
        <f t="shared" ca="1" si="65"/>
        <v>OK</v>
      </c>
      <c r="AY50" s="250" t="str">
        <f t="shared" ca="1" si="66"/>
        <v>OK</v>
      </c>
      <c r="AZ50" s="250" t="str">
        <f t="shared" ca="1" si="67"/>
        <v>OK</v>
      </c>
      <c r="BA50" s="251" t="str">
        <f t="shared" ca="1" si="68"/>
        <v>OK</v>
      </c>
      <c r="BC50" s="249" t="str">
        <f t="shared" ca="1" si="69"/>
        <v>NO</v>
      </c>
      <c r="BD50" s="250" t="str">
        <f t="shared" ca="1" si="70"/>
        <v>NO</v>
      </c>
      <c r="BE50" s="251" t="str">
        <f t="shared" ca="1" si="71"/>
        <v>OK</v>
      </c>
      <c r="BG50" s="36" t="s">
        <v>323</v>
      </c>
      <c r="BH50" s="252"/>
      <c r="BI50" s="253"/>
      <c r="BJ50" s="254">
        <f t="shared" ca="1" si="72"/>
        <v>0</v>
      </c>
      <c r="BK50" s="255" t="str">
        <f t="shared" si="73"/>
        <v/>
      </c>
      <c r="BL50" s="255">
        <f t="shared" ca="1" si="74"/>
        <v>0</v>
      </c>
      <c r="BM50" s="256" t="str">
        <f t="shared" ca="1" si="75"/>
        <v/>
      </c>
      <c r="BN50" s="257" t="str">
        <f t="shared" ca="1" si="76"/>
        <v/>
      </c>
      <c r="BO50" s="256" t="str">
        <f t="shared" ca="1" si="77"/>
        <v/>
      </c>
      <c r="BP50" s="257" t="str">
        <f t="shared" ca="1" si="78"/>
        <v/>
      </c>
      <c r="BQ50" s="258"/>
      <c r="BR50" s="254">
        <f t="shared" ca="1" si="79"/>
        <v>9</v>
      </c>
      <c r="BS50" s="260" t="str">
        <f t="shared" ca="1" si="80"/>
        <v/>
      </c>
      <c r="BT50" s="261" t="str">
        <f t="shared" ca="1" si="81"/>
        <v/>
      </c>
      <c r="BU50" s="262">
        <f t="shared" ca="1" si="82"/>
        <v>9</v>
      </c>
      <c r="BW50" s="254">
        <f t="shared" ca="1" si="83"/>
        <v>10</v>
      </c>
      <c r="BX50" s="255">
        <f t="shared" ca="1" si="84"/>
        <v>10</v>
      </c>
      <c r="BY50" s="255">
        <f t="shared" ca="1" si="85"/>
        <v>-1</v>
      </c>
      <c r="BZ50" s="256" t="str">
        <f t="shared" ca="1" si="86"/>
        <v/>
      </c>
      <c r="CA50" s="257" t="str">
        <f t="shared" ca="1" si="87"/>
        <v/>
      </c>
      <c r="CB50" s="256">
        <f t="shared" ca="1" si="88"/>
        <v>10</v>
      </c>
      <c r="CC50" s="257">
        <f t="shared" ca="1" si="89"/>
        <v>0</v>
      </c>
      <c r="CE50" s="254">
        <f t="shared" ca="1" si="90"/>
        <v>9</v>
      </c>
      <c r="CF50" s="260" t="str">
        <f t="shared" ca="1" si="91"/>
        <v/>
      </c>
      <c r="CG50" s="263" t="str">
        <f t="shared" ca="1" si="92"/>
        <v/>
      </c>
      <c r="CH50" s="262">
        <f t="shared" ca="1" si="93"/>
        <v>9</v>
      </c>
      <c r="CI50" s="264"/>
      <c r="CJ50" s="254">
        <f t="shared" ca="1" si="94"/>
        <v>10</v>
      </c>
      <c r="CK50" s="255">
        <f t="shared" ca="1" si="95"/>
        <v>10</v>
      </c>
      <c r="CL50" s="255">
        <f t="shared" ca="1" si="96"/>
        <v>-1</v>
      </c>
      <c r="CM50" s="256" t="str">
        <f t="shared" ca="1" si="97"/>
        <v/>
      </c>
      <c r="CN50" s="257" t="str">
        <f t="shared" ca="1" si="98"/>
        <v/>
      </c>
      <c r="CO50" s="256">
        <f t="shared" ca="1" si="99"/>
        <v>10</v>
      </c>
      <c r="CP50" s="257">
        <f t="shared" ca="1" si="100"/>
        <v>0</v>
      </c>
      <c r="CQ50" s="47"/>
      <c r="CR50" s="265">
        <f t="shared" ca="1" si="101"/>
        <v>10</v>
      </c>
      <c r="CS50" s="266"/>
      <c r="CT50" s="267"/>
      <c r="CU50" s="268"/>
      <c r="CV50" s="256">
        <f t="shared" ca="1" si="43"/>
        <v>1</v>
      </c>
      <c r="CW50" s="261">
        <f t="shared" ca="1" si="44"/>
        <v>0</v>
      </c>
      <c r="CX50" s="262">
        <f t="shared" ca="1" si="102"/>
        <v>1</v>
      </c>
      <c r="CY50" s="257">
        <f t="shared" ca="1" si="103"/>
        <v>0</v>
      </c>
      <c r="CZ50" s="269" t="str">
        <f t="shared" ca="1" si="104"/>
        <v>OK</v>
      </c>
      <c r="DA50" s="270">
        <f t="shared" ca="1" si="45"/>
        <v>0</v>
      </c>
      <c r="DB50" s="261">
        <f t="shared" ca="1" si="46"/>
        <v>4</v>
      </c>
      <c r="DC50" s="262">
        <f t="shared" ca="1" si="105"/>
        <v>-4</v>
      </c>
      <c r="DD50" s="257">
        <f t="shared" ca="1" si="106"/>
        <v>-5</v>
      </c>
      <c r="DE50" s="271" t="str">
        <f t="shared" ca="1" si="107"/>
        <v>OK</v>
      </c>
      <c r="DF50" s="272">
        <f t="shared" ca="1" si="108"/>
        <v>0</v>
      </c>
      <c r="DG50" s="273">
        <f t="shared" ca="1" si="47"/>
        <v>8</v>
      </c>
      <c r="DH50" s="260">
        <f t="shared" ca="1" si="109"/>
        <v>-8</v>
      </c>
      <c r="DI50" s="274">
        <f t="shared" ca="1" si="110"/>
        <v>-9</v>
      </c>
      <c r="DJ50" s="269" t="str">
        <f t="shared" ca="1" si="111"/>
        <v>OK</v>
      </c>
      <c r="DK50" s="270">
        <f t="shared" ca="1" si="48"/>
        <v>0</v>
      </c>
      <c r="DL50" s="261">
        <f t="shared" ca="1" si="49"/>
        <v>2</v>
      </c>
      <c r="DM50" s="262">
        <f t="shared" ca="1" si="112"/>
        <v>-2</v>
      </c>
      <c r="DO50" s="275">
        <v>7</v>
      </c>
      <c r="DP50" s="276" t="s">
        <v>331</v>
      </c>
      <c r="DQ50" s="276" t="s">
        <v>14</v>
      </c>
      <c r="DT50" s="68"/>
      <c r="DU50" s="68"/>
      <c r="DV50" s="279"/>
      <c r="DW50" s="199"/>
      <c r="DX50" s="2"/>
      <c r="DY50" s="43"/>
      <c r="DZ50" s="85"/>
      <c r="EA50" s="43"/>
      <c r="ED50" s="198"/>
      <c r="EE50" s="199"/>
      <c r="EF50" s="2"/>
      <c r="EG50" s="43"/>
      <c r="EH50" s="85"/>
      <c r="EI50" s="107"/>
      <c r="EL50" s="198"/>
      <c r="EM50" s="199"/>
      <c r="EN50" s="2"/>
      <c r="EO50" s="43"/>
      <c r="EP50" s="85"/>
      <c r="EQ50" s="107"/>
      <c r="ET50" s="198"/>
      <c r="EU50" s="199"/>
      <c r="EV50" s="2"/>
      <c r="EW50" s="43"/>
      <c r="EX50" s="85"/>
      <c r="EY50" s="107"/>
    </row>
    <row r="51" spans="1:155" s="1" customFormat="1" ht="42" customHeight="1" thickBot="1" x14ac:dyDescent="0.3">
      <c r="A51" s="9"/>
      <c r="B51" s="2"/>
      <c r="C51" s="234">
        <f t="shared" ref="C51:F53" ca="1" si="116">C24</f>
        <v>1</v>
      </c>
      <c r="D51" s="235">
        <f t="shared" ca="1" si="116"/>
        <v>0</v>
      </c>
      <c r="E51" s="235">
        <f t="shared" ca="1" si="116"/>
        <v>0</v>
      </c>
      <c r="F51" s="235">
        <f t="shared" ca="1" si="116"/>
        <v>0</v>
      </c>
      <c r="G51" s="8"/>
      <c r="H51" s="9"/>
      <c r="I51" s="2"/>
      <c r="J51" s="234">
        <f t="shared" ref="J51:M53" ca="1" si="117">J24</f>
        <v>1</v>
      </c>
      <c r="K51" s="235">
        <f t="shared" ca="1" si="117"/>
        <v>0</v>
      </c>
      <c r="L51" s="235">
        <f t="shared" ca="1" si="117"/>
        <v>0</v>
      </c>
      <c r="M51" s="235">
        <f t="shared" ca="1" si="117"/>
        <v>0</v>
      </c>
      <c r="N51" s="8"/>
      <c r="O51" s="9"/>
      <c r="P51" s="2"/>
      <c r="Q51" s="234">
        <f t="shared" ref="Q51:T53" ca="1" si="118">Q24</f>
        <v>1</v>
      </c>
      <c r="R51" s="235">
        <f t="shared" ca="1" si="118"/>
        <v>0</v>
      </c>
      <c r="S51" s="235">
        <f t="shared" ca="1" si="118"/>
        <v>0</v>
      </c>
      <c r="T51" s="235">
        <f t="shared" ca="1" si="118"/>
        <v>0</v>
      </c>
      <c r="U51" s="8"/>
      <c r="V51" s="2"/>
      <c r="W51" s="2"/>
      <c r="X51" s="58"/>
      <c r="Y51" s="2"/>
      <c r="Z51" s="2"/>
      <c r="AA51" s="37"/>
      <c r="AB51" s="248" t="s">
        <v>332</v>
      </c>
      <c r="AC51" s="59" t="str">
        <f t="shared" ca="1" si="50"/>
        <v>OK</v>
      </c>
      <c r="AD51" s="59" t="str">
        <f t="shared" ca="1" si="51"/>
        <v>OK</v>
      </c>
      <c r="AE51" s="59" t="str">
        <f t="shared" ca="1" si="52"/>
        <v>NO</v>
      </c>
      <c r="AF51" s="59" t="str">
        <f t="shared" ca="1" si="53"/>
        <v>OK</v>
      </c>
      <c r="AG51" s="59" t="str">
        <f t="shared" ca="1" si="54"/>
        <v>NO</v>
      </c>
      <c r="AH51" s="35"/>
      <c r="AI51" s="61" t="s">
        <v>65</v>
      </c>
      <c r="AJ51" s="249" t="str">
        <f t="shared" ca="1" si="55"/>
        <v>OK</v>
      </c>
      <c r="AK51" s="250" t="str">
        <f t="shared" ca="1" si="56"/>
        <v>OK</v>
      </c>
      <c r="AL51" s="251" t="str">
        <f t="shared" ca="1" si="57"/>
        <v>OK</v>
      </c>
      <c r="AN51" s="249" t="str">
        <f t="shared" ca="1" si="58"/>
        <v>OK</v>
      </c>
      <c r="AO51" s="250" t="str">
        <f t="shared" ca="1" si="59"/>
        <v>OK</v>
      </c>
      <c r="AP51" s="250" t="str">
        <f t="shared" ca="1" si="60"/>
        <v>OK</v>
      </c>
      <c r="AQ51" s="251" t="str">
        <f t="shared" ca="1" si="61"/>
        <v>OK</v>
      </c>
      <c r="AS51" s="249" t="str">
        <f t="shared" ca="1" si="62"/>
        <v>NO</v>
      </c>
      <c r="AT51" s="250" t="str">
        <f t="shared" ca="1" si="63"/>
        <v>NO</v>
      </c>
      <c r="AU51" s="251" t="str">
        <f t="shared" ca="1" si="64"/>
        <v>OK</v>
      </c>
      <c r="AX51" s="249" t="str">
        <f t="shared" ca="1" si="65"/>
        <v>OK</v>
      </c>
      <c r="AY51" s="250" t="str">
        <f t="shared" ca="1" si="66"/>
        <v>OK</v>
      </c>
      <c r="AZ51" s="250" t="str">
        <f t="shared" ca="1" si="67"/>
        <v>OK</v>
      </c>
      <c r="BA51" s="251" t="str">
        <f t="shared" ca="1" si="68"/>
        <v>OK</v>
      </c>
      <c r="BC51" s="249" t="str">
        <f t="shared" ca="1" si="69"/>
        <v>NO</v>
      </c>
      <c r="BD51" s="250" t="str">
        <f t="shared" ca="1" si="70"/>
        <v>NO</v>
      </c>
      <c r="BE51" s="251" t="str">
        <f t="shared" ca="1" si="71"/>
        <v>OK</v>
      </c>
      <c r="BG51" s="36" t="s">
        <v>333</v>
      </c>
      <c r="BH51" s="252"/>
      <c r="BI51" s="253"/>
      <c r="BJ51" s="254">
        <f t="shared" ca="1" si="72"/>
        <v>0</v>
      </c>
      <c r="BK51" s="255" t="str">
        <f t="shared" si="73"/>
        <v/>
      </c>
      <c r="BL51" s="255">
        <f t="shared" ca="1" si="74"/>
        <v>0</v>
      </c>
      <c r="BM51" s="256" t="str">
        <f t="shared" ca="1" si="75"/>
        <v/>
      </c>
      <c r="BN51" s="257" t="str">
        <f t="shared" ca="1" si="76"/>
        <v/>
      </c>
      <c r="BO51" s="256" t="str">
        <f t="shared" ca="1" si="77"/>
        <v/>
      </c>
      <c r="BP51" s="257" t="str">
        <f t="shared" ca="1" si="78"/>
        <v/>
      </c>
      <c r="BQ51" s="258"/>
      <c r="BR51" s="254">
        <f t="shared" ca="1" si="79"/>
        <v>9</v>
      </c>
      <c r="BS51" s="260" t="str">
        <f t="shared" ca="1" si="80"/>
        <v/>
      </c>
      <c r="BT51" s="261" t="str">
        <f t="shared" ca="1" si="81"/>
        <v/>
      </c>
      <c r="BU51" s="262">
        <f t="shared" ca="1" si="82"/>
        <v>9</v>
      </c>
      <c r="BW51" s="254">
        <f t="shared" ca="1" si="83"/>
        <v>10</v>
      </c>
      <c r="BX51" s="255">
        <f t="shared" ca="1" si="84"/>
        <v>10</v>
      </c>
      <c r="BY51" s="255">
        <f t="shared" ca="1" si="85"/>
        <v>-1</v>
      </c>
      <c r="BZ51" s="256" t="str">
        <f t="shared" ca="1" si="86"/>
        <v/>
      </c>
      <c r="CA51" s="257" t="str">
        <f t="shared" ca="1" si="87"/>
        <v/>
      </c>
      <c r="CB51" s="256">
        <f t="shared" ca="1" si="88"/>
        <v>10</v>
      </c>
      <c r="CC51" s="257">
        <f t="shared" ca="1" si="89"/>
        <v>0</v>
      </c>
      <c r="CE51" s="254">
        <f t="shared" ca="1" si="90"/>
        <v>9</v>
      </c>
      <c r="CF51" s="260" t="str">
        <f t="shared" ca="1" si="91"/>
        <v/>
      </c>
      <c r="CG51" s="263" t="str">
        <f t="shared" ca="1" si="92"/>
        <v/>
      </c>
      <c r="CH51" s="262">
        <f t="shared" ca="1" si="93"/>
        <v>9</v>
      </c>
      <c r="CI51" s="264"/>
      <c r="CJ51" s="254">
        <f t="shared" ca="1" si="94"/>
        <v>10</v>
      </c>
      <c r="CK51" s="255">
        <f t="shared" ca="1" si="95"/>
        <v>10</v>
      </c>
      <c r="CL51" s="255">
        <f t="shared" ca="1" si="96"/>
        <v>-1</v>
      </c>
      <c r="CM51" s="256" t="str">
        <f t="shared" ca="1" si="97"/>
        <v/>
      </c>
      <c r="CN51" s="257" t="str">
        <f t="shared" ca="1" si="98"/>
        <v/>
      </c>
      <c r="CO51" s="256">
        <f t="shared" ca="1" si="99"/>
        <v>10</v>
      </c>
      <c r="CP51" s="257">
        <f t="shared" ca="1" si="100"/>
        <v>0</v>
      </c>
      <c r="CQ51" s="47"/>
      <c r="CR51" s="265">
        <f t="shared" ca="1" si="101"/>
        <v>10</v>
      </c>
      <c r="CS51" s="266"/>
      <c r="CT51" s="267"/>
      <c r="CU51" s="268"/>
      <c r="CV51" s="256">
        <f t="shared" ca="1" si="43"/>
        <v>1</v>
      </c>
      <c r="CW51" s="261">
        <f t="shared" ca="1" si="44"/>
        <v>0</v>
      </c>
      <c r="CX51" s="262">
        <f t="shared" ca="1" si="102"/>
        <v>1</v>
      </c>
      <c r="CY51" s="257">
        <f t="shared" ca="1" si="103"/>
        <v>0</v>
      </c>
      <c r="CZ51" s="269" t="str">
        <f t="shared" ca="1" si="104"/>
        <v>OK</v>
      </c>
      <c r="DA51" s="270">
        <f t="shared" ca="1" si="45"/>
        <v>0</v>
      </c>
      <c r="DB51" s="261">
        <f t="shared" ca="1" si="46"/>
        <v>4</v>
      </c>
      <c r="DC51" s="262">
        <f t="shared" ca="1" si="105"/>
        <v>-4</v>
      </c>
      <c r="DD51" s="257">
        <f t="shared" ca="1" si="106"/>
        <v>-5</v>
      </c>
      <c r="DE51" s="271" t="str">
        <f t="shared" ca="1" si="107"/>
        <v>OK</v>
      </c>
      <c r="DF51" s="272">
        <f t="shared" ca="1" si="108"/>
        <v>0</v>
      </c>
      <c r="DG51" s="273">
        <f t="shared" ca="1" si="47"/>
        <v>5</v>
      </c>
      <c r="DH51" s="260">
        <f t="shared" ca="1" si="109"/>
        <v>-5</v>
      </c>
      <c r="DI51" s="274">
        <f t="shared" ca="1" si="110"/>
        <v>-6</v>
      </c>
      <c r="DJ51" s="269" t="str">
        <f t="shared" ca="1" si="111"/>
        <v>OK</v>
      </c>
      <c r="DK51" s="270">
        <f t="shared" ca="1" si="48"/>
        <v>0</v>
      </c>
      <c r="DL51" s="261">
        <f t="shared" ca="1" si="49"/>
        <v>9</v>
      </c>
      <c r="DM51" s="262">
        <f t="shared" ca="1" si="112"/>
        <v>-9</v>
      </c>
      <c r="DO51" s="275">
        <v>8</v>
      </c>
      <c r="DP51" s="276" t="s">
        <v>334</v>
      </c>
      <c r="DQ51" s="276" t="s">
        <v>335</v>
      </c>
      <c r="DT51" s="68"/>
      <c r="DU51" s="68"/>
      <c r="DV51" s="279"/>
      <c r="DW51" s="199"/>
      <c r="DX51" s="2"/>
      <c r="DY51" s="43"/>
      <c r="DZ51" s="85"/>
      <c r="EA51" s="43"/>
      <c r="ED51" s="198"/>
      <c r="EE51" s="199"/>
      <c r="EF51" s="2"/>
      <c r="EG51" s="43"/>
      <c r="EH51" s="85"/>
      <c r="EI51" s="107"/>
      <c r="EL51" s="198"/>
      <c r="EM51" s="199"/>
      <c r="EN51" s="2"/>
      <c r="EO51" s="43"/>
      <c r="EP51" s="85"/>
      <c r="EQ51" s="107"/>
      <c r="ET51" s="198"/>
      <c r="EU51" s="199"/>
      <c r="EV51" s="2"/>
      <c r="EW51" s="43"/>
      <c r="EX51" s="85"/>
      <c r="EY51" s="107"/>
    </row>
    <row r="52" spans="1:155" s="1" customFormat="1" ht="42" customHeight="1" thickBot="1" x14ac:dyDescent="0.3">
      <c r="A52" s="9"/>
      <c r="B52" s="12" t="str">
        <f>B25</f>
        <v>－</v>
      </c>
      <c r="C52" s="12">
        <f t="shared" ca="1" si="116"/>
        <v>0</v>
      </c>
      <c r="D52" s="12">
        <f t="shared" ca="1" si="116"/>
        <v>6</v>
      </c>
      <c r="E52" s="12">
        <f t="shared" ca="1" si="116"/>
        <v>8</v>
      </c>
      <c r="F52" s="12">
        <f t="shared" ca="1" si="116"/>
        <v>8</v>
      </c>
      <c r="G52" s="8"/>
      <c r="H52" s="9"/>
      <c r="I52" s="12" t="str">
        <f>I25</f>
        <v>－</v>
      </c>
      <c r="J52" s="12">
        <f t="shared" ca="1" si="117"/>
        <v>0</v>
      </c>
      <c r="K52" s="12">
        <f t="shared" ca="1" si="117"/>
        <v>3</v>
      </c>
      <c r="L52" s="12">
        <f t="shared" ca="1" si="117"/>
        <v>3</v>
      </c>
      <c r="M52" s="12">
        <f t="shared" ca="1" si="117"/>
        <v>6</v>
      </c>
      <c r="N52" s="8"/>
      <c r="O52" s="9"/>
      <c r="P52" s="12" t="s">
        <v>257</v>
      </c>
      <c r="Q52" s="12">
        <f t="shared" ca="1" si="118"/>
        <v>0</v>
      </c>
      <c r="R52" s="12">
        <f t="shared" ca="1" si="118"/>
        <v>5</v>
      </c>
      <c r="S52" s="12">
        <f t="shared" ca="1" si="118"/>
        <v>0</v>
      </c>
      <c r="T52" s="12">
        <f t="shared" ca="1" si="118"/>
        <v>7</v>
      </c>
      <c r="U52" s="8"/>
      <c r="V52" s="2"/>
      <c r="W52" s="2"/>
      <c r="X52" s="58"/>
      <c r="Y52" s="2"/>
      <c r="Z52" s="2"/>
      <c r="AA52" s="37"/>
      <c r="AB52" s="248" t="s">
        <v>336</v>
      </c>
      <c r="AC52" s="59" t="str">
        <f t="shared" ca="1" si="50"/>
        <v>OK</v>
      </c>
      <c r="AD52" s="59" t="str">
        <f t="shared" ca="1" si="51"/>
        <v>OK</v>
      </c>
      <c r="AE52" s="59" t="str">
        <f t="shared" ca="1" si="52"/>
        <v>NO</v>
      </c>
      <c r="AF52" s="59" t="str">
        <f t="shared" ca="1" si="53"/>
        <v>OK</v>
      </c>
      <c r="AG52" s="59" t="str">
        <f t="shared" ca="1" si="54"/>
        <v>NO</v>
      </c>
      <c r="AH52" s="35"/>
      <c r="AI52" s="61" t="s">
        <v>66</v>
      </c>
      <c r="AJ52" s="249" t="str">
        <f t="shared" ca="1" si="55"/>
        <v>OK</v>
      </c>
      <c r="AK52" s="250" t="str">
        <f t="shared" ca="1" si="56"/>
        <v>OK</v>
      </c>
      <c r="AL52" s="251" t="str">
        <f t="shared" ca="1" si="57"/>
        <v>OK</v>
      </c>
      <c r="AN52" s="249" t="str">
        <f t="shared" ca="1" si="58"/>
        <v>OK</v>
      </c>
      <c r="AO52" s="250" t="str">
        <f t="shared" ca="1" si="59"/>
        <v>OK</v>
      </c>
      <c r="AP52" s="250" t="str">
        <f t="shared" ca="1" si="60"/>
        <v>OK</v>
      </c>
      <c r="AQ52" s="251" t="str">
        <f t="shared" ca="1" si="61"/>
        <v>OK</v>
      </c>
      <c r="AS52" s="249" t="str">
        <f t="shared" ca="1" si="62"/>
        <v>NO</v>
      </c>
      <c r="AT52" s="250" t="str">
        <f t="shared" ca="1" si="63"/>
        <v>NO</v>
      </c>
      <c r="AU52" s="251" t="str">
        <f t="shared" ca="1" si="64"/>
        <v>OK</v>
      </c>
      <c r="AX52" s="249" t="str">
        <f t="shared" ca="1" si="65"/>
        <v>OK</v>
      </c>
      <c r="AY52" s="250" t="str">
        <f t="shared" ca="1" si="66"/>
        <v>OK</v>
      </c>
      <c r="AZ52" s="250" t="str">
        <f t="shared" ca="1" si="67"/>
        <v>OK</v>
      </c>
      <c r="BA52" s="251" t="str">
        <f t="shared" ca="1" si="68"/>
        <v>OK</v>
      </c>
      <c r="BC52" s="249" t="str">
        <f t="shared" ca="1" si="69"/>
        <v>NO</v>
      </c>
      <c r="BD52" s="250" t="str">
        <f t="shared" ca="1" si="70"/>
        <v>NO</v>
      </c>
      <c r="BE52" s="251" t="str">
        <f t="shared" ca="1" si="71"/>
        <v>OK</v>
      </c>
      <c r="BG52" s="36" t="s">
        <v>17</v>
      </c>
      <c r="BH52" s="252"/>
      <c r="BI52" s="253"/>
      <c r="BJ52" s="254">
        <f t="shared" ca="1" si="72"/>
        <v>0</v>
      </c>
      <c r="BK52" s="255" t="str">
        <f t="shared" si="73"/>
        <v/>
      </c>
      <c r="BL52" s="255">
        <f t="shared" ca="1" si="74"/>
        <v>0</v>
      </c>
      <c r="BM52" s="256" t="str">
        <f t="shared" ca="1" si="75"/>
        <v/>
      </c>
      <c r="BN52" s="257" t="str">
        <f t="shared" ca="1" si="76"/>
        <v/>
      </c>
      <c r="BO52" s="256" t="str">
        <f t="shared" ca="1" si="77"/>
        <v/>
      </c>
      <c r="BP52" s="257" t="str">
        <f t="shared" ca="1" si="78"/>
        <v/>
      </c>
      <c r="BQ52" s="258"/>
      <c r="BR52" s="254">
        <f t="shared" ca="1" si="79"/>
        <v>9</v>
      </c>
      <c r="BS52" s="260" t="str">
        <f t="shared" ca="1" si="80"/>
        <v/>
      </c>
      <c r="BT52" s="261" t="str">
        <f t="shared" ca="1" si="81"/>
        <v/>
      </c>
      <c r="BU52" s="262">
        <f t="shared" ca="1" si="82"/>
        <v>9</v>
      </c>
      <c r="BW52" s="254">
        <f t="shared" ca="1" si="83"/>
        <v>10</v>
      </c>
      <c r="BX52" s="255">
        <f t="shared" ca="1" si="84"/>
        <v>10</v>
      </c>
      <c r="BY52" s="255">
        <f t="shared" ca="1" si="85"/>
        <v>-1</v>
      </c>
      <c r="BZ52" s="256" t="str">
        <f t="shared" ca="1" si="86"/>
        <v/>
      </c>
      <c r="CA52" s="257" t="str">
        <f t="shared" ca="1" si="87"/>
        <v/>
      </c>
      <c r="CB52" s="256">
        <f t="shared" ca="1" si="88"/>
        <v>10</v>
      </c>
      <c r="CC52" s="257">
        <f t="shared" ca="1" si="89"/>
        <v>0</v>
      </c>
      <c r="CE52" s="254">
        <f t="shared" ca="1" si="90"/>
        <v>9</v>
      </c>
      <c r="CF52" s="260" t="str">
        <f t="shared" ca="1" si="91"/>
        <v/>
      </c>
      <c r="CG52" s="263" t="str">
        <f t="shared" ca="1" si="92"/>
        <v/>
      </c>
      <c r="CH52" s="262">
        <f t="shared" ca="1" si="93"/>
        <v>9</v>
      </c>
      <c r="CI52" s="264"/>
      <c r="CJ52" s="254">
        <f t="shared" ca="1" si="94"/>
        <v>10</v>
      </c>
      <c r="CK52" s="255">
        <f t="shared" ca="1" si="95"/>
        <v>10</v>
      </c>
      <c r="CL52" s="255">
        <f t="shared" ca="1" si="96"/>
        <v>-1</v>
      </c>
      <c r="CM52" s="256" t="str">
        <f t="shared" ca="1" si="97"/>
        <v/>
      </c>
      <c r="CN52" s="257" t="str">
        <f t="shared" ca="1" si="98"/>
        <v/>
      </c>
      <c r="CO52" s="256">
        <f t="shared" ca="1" si="99"/>
        <v>10</v>
      </c>
      <c r="CP52" s="257">
        <f t="shared" ca="1" si="100"/>
        <v>0</v>
      </c>
      <c r="CQ52" s="47"/>
      <c r="CR52" s="265">
        <f t="shared" ca="1" si="101"/>
        <v>10</v>
      </c>
      <c r="CS52" s="266"/>
      <c r="CT52" s="267"/>
      <c r="CU52" s="268"/>
      <c r="CV52" s="256">
        <f t="shared" ca="1" si="43"/>
        <v>1</v>
      </c>
      <c r="CW52" s="261">
        <f t="shared" ca="1" si="44"/>
        <v>0</v>
      </c>
      <c r="CX52" s="262">
        <f t="shared" ca="1" si="102"/>
        <v>1</v>
      </c>
      <c r="CY52" s="257">
        <f t="shared" ca="1" si="103"/>
        <v>0</v>
      </c>
      <c r="CZ52" s="269" t="str">
        <f t="shared" ca="1" si="104"/>
        <v>OK</v>
      </c>
      <c r="DA52" s="270">
        <f t="shared" ca="1" si="45"/>
        <v>0</v>
      </c>
      <c r="DB52" s="261">
        <f t="shared" ca="1" si="46"/>
        <v>6</v>
      </c>
      <c r="DC52" s="262">
        <f t="shared" ca="1" si="105"/>
        <v>-6</v>
      </c>
      <c r="DD52" s="257">
        <f t="shared" ca="1" si="106"/>
        <v>-7</v>
      </c>
      <c r="DE52" s="271" t="str">
        <f t="shared" ca="1" si="107"/>
        <v>OK</v>
      </c>
      <c r="DF52" s="272">
        <f t="shared" ca="1" si="108"/>
        <v>0</v>
      </c>
      <c r="DG52" s="273">
        <f t="shared" ca="1" si="47"/>
        <v>8</v>
      </c>
      <c r="DH52" s="260">
        <f t="shared" ca="1" si="109"/>
        <v>-8</v>
      </c>
      <c r="DI52" s="274">
        <f t="shared" ca="1" si="110"/>
        <v>-9</v>
      </c>
      <c r="DJ52" s="269" t="str">
        <f t="shared" ca="1" si="111"/>
        <v>OK</v>
      </c>
      <c r="DK52" s="270">
        <f t="shared" ca="1" si="48"/>
        <v>0</v>
      </c>
      <c r="DL52" s="261">
        <f t="shared" ca="1" si="49"/>
        <v>8</v>
      </c>
      <c r="DM52" s="262">
        <f t="shared" ca="1" si="112"/>
        <v>-8</v>
      </c>
      <c r="DO52" s="275">
        <v>9</v>
      </c>
      <c r="DP52" s="276" t="s">
        <v>10</v>
      </c>
      <c r="DQ52" s="276" t="s">
        <v>14</v>
      </c>
      <c r="DT52" s="68"/>
      <c r="DU52" s="68"/>
      <c r="DV52" s="279"/>
      <c r="DW52" s="199"/>
      <c r="DX52" s="2"/>
      <c r="DY52" s="43"/>
      <c r="DZ52" s="85"/>
      <c r="EA52" s="43"/>
      <c r="ED52" s="198"/>
      <c r="EE52" s="199"/>
      <c r="EF52" s="2"/>
      <c r="EG52" s="43"/>
      <c r="EH52" s="85"/>
      <c r="EI52" s="107"/>
      <c r="EL52" s="198"/>
      <c r="EM52" s="199"/>
      <c r="EN52" s="2"/>
      <c r="EO52" s="43"/>
      <c r="EP52" s="85"/>
      <c r="EQ52" s="107"/>
      <c r="ET52" s="198"/>
      <c r="EU52" s="199"/>
      <c r="EV52" s="2"/>
      <c r="EW52" s="43"/>
      <c r="EX52" s="85"/>
      <c r="EY52" s="107"/>
    </row>
    <row r="53" spans="1:155" s="1" customFormat="1" ht="42" customHeight="1" thickBot="1" x14ac:dyDescent="0.3">
      <c r="A53" s="9"/>
      <c r="B53" s="240"/>
      <c r="C53" s="241">
        <f t="shared" ca="1" si="116"/>
        <v>0</v>
      </c>
      <c r="D53" s="241">
        <f t="shared" ca="1" si="116"/>
        <v>3</v>
      </c>
      <c r="E53" s="241">
        <f t="shared" ca="1" si="116"/>
        <v>1</v>
      </c>
      <c r="F53" s="241">
        <f t="shared" ca="1" si="116"/>
        <v>2</v>
      </c>
      <c r="G53" s="8"/>
      <c r="H53" s="9"/>
      <c r="I53" s="240"/>
      <c r="J53" s="241">
        <f t="shared" ca="1" si="117"/>
        <v>0</v>
      </c>
      <c r="K53" s="241">
        <f t="shared" ca="1" si="117"/>
        <v>6</v>
      </c>
      <c r="L53" s="241">
        <f t="shared" ca="1" si="117"/>
        <v>6</v>
      </c>
      <c r="M53" s="241">
        <f t="shared" ca="1" si="117"/>
        <v>4</v>
      </c>
      <c r="N53" s="8"/>
      <c r="O53" s="9"/>
      <c r="P53" s="280"/>
      <c r="Q53" s="241">
        <f t="shared" ca="1" si="118"/>
        <v>0</v>
      </c>
      <c r="R53" s="241">
        <f t="shared" ca="1" si="118"/>
        <v>4</v>
      </c>
      <c r="S53" s="241">
        <f t="shared" ca="1" si="118"/>
        <v>9</v>
      </c>
      <c r="T53" s="241">
        <f t="shared" ca="1" si="118"/>
        <v>3</v>
      </c>
      <c r="U53" s="8"/>
      <c r="V53" s="2"/>
      <c r="W53" s="2"/>
      <c r="X53" s="58"/>
      <c r="Y53" s="2"/>
      <c r="Z53" s="2"/>
      <c r="AA53" s="37"/>
      <c r="AB53" s="248" t="s">
        <v>337</v>
      </c>
      <c r="AC53" s="59" t="str">
        <f t="shared" ca="1" si="50"/>
        <v>OK</v>
      </c>
      <c r="AD53" s="59" t="str">
        <f t="shared" ca="1" si="51"/>
        <v>OK</v>
      </c>
      <c r="AE53" s="59" t="str">
        <f t="shared" ca="1" si="52"/>
        <v>NO</v>
      </c>
      <c r="AF53" s="59" t="str">
        <f t="shared" ca="1" si="53"/>
        <v>OK</v>
      </c>
      <c r="AG53" s="59" t="str">
        <f t="shared" ca="1" si="54"/>
        <v>NO</v>
      </c>
      <c r="AH53" s="35"/>
      <c r="AI53" s="61" t="s">
        <v>67</v>
      </c>
      <c r="AJ53" s="249" t="str">
        <f t="shared" ca="1" si="55"/>
        <v>OK</v>
      </c>
      <c r="AK53" s="250" t="str">
        <f t="shared" ca="1" si="56"/>
        <v>OK</v>
      </c>
      <c r="AL53" s="251" t="str">
        <f t="shared" ca="1" si="57"/>
        <v>OK</v>
      </c>
      <c r="AN53" s="249" t="str">
        <f t="shared" ca="1" si="58"/>
        <v>OK</v>
      </c>
      <c r="AO53" s="250" t="str">
        <f t="shared" ca="1" si="59"/>
        <v>OK</v>
      </c>
      <c r="AP53" s="250" t="str">
        <f t="shared" ca="1" si="60"/>
        <v>OK</v>
      </c>
      <c r="AQ53" s="251" t="str">
        <f t="shared" ca="1" si="61"/>
        <v>OK</v>
      </c>
      <c r="AS53" s="249" t="str">
        <f t="shared" ca="1" si="62"/>
        <v>NO</v>
      </c>
      <c r="AT53" s="250" t="str">
        <f t="shared" ca="1" si="63"/>
        <v>NO</v>
      </c>
      <c r="AU53" s="251" t="str">
        <f t="shared" ca="1" si="64"/>
        <v>OK</v>
      </c>
      <c r="AX53" s="249" t="str">
        <f t="shared" ca="1" si="65"/>
        <v>OK</v>
      </c>
      <c r="AY53" s="250" t="str">
        <f t="shared" ca="1" si="66"/>
        <v>OK</v>
      </c>
      <c r="AZ53" s="250" t="str">
        <f t="shared" ca="1" si="67"/>
        <v>OK</v>
      </c>
      <c r="BA53" s="251" t="str">
        <f t="shared" ca="1" si="68"/>
        <v>OK</v>
      </c>
      <c r="BC53" s="249" t="str">
        <f t="shared" ca="1" si="69"/>
        <v>NO</v>
      </c>
      <c r="BD53" s="250" t="str">
        <f t="shared" ca="1" si="70"/>
        <v>NO</v>
      </c>
      <c r="BE53" s="251" t="str">
        <f t="shared" ca="1" si="71"/>
        <v>OK</v>
      </c>
      <c r="BG53" s="36" t="s">
        <v>17</v>
      </c>
      <c r="BH53" s="252"/>
      <c r="BI53" s="253"/>
      <c r="BJ53" s="254">
        <f t="shared" ca="1" si="72"/>
        <v>0</v>
      </c>
      <c r="BK53" s="255" t="str">
        <f t="shared" si="73"/>
        <v/>
      </c>
      <c r="BL53" s="255">
        <f t="shared" ca="1" si="74"/>
        <v>0</v>
      </c>
      <c r="BM53" s="256" t="str">
        <f t="shared" ca="1" si="75"/>
        <v/>
      </c>
      <c r="BN53" s="257" t="str">
        <f t="shared" ca="1" si="76"/>
        <v/>
      </c>
      <c r="BO53" s="256" t="str">
        <f t="shared" ca="1" si="77"/>
        <v/>
      </c>
      <c r="BP53" s="257" t="str">
        <f t="shared" ca="1" si="78"/>
        <v/>
      </c>
      <c r="BQ53" s="258"/>
      <c r="BR53" s="254">
        <f t="shared" ca="1" si="79"/>
        <v>9</v>
      </c>
      <c r="BS53" s="260" t="str">
        <f t="shared" ca="1" si="80"/>
        <v/>
      </c>
      <c r="BT53" s="261" t="str">
        <f t="shared" ca="1" si="81"/>
        <v/>
      </c>
      <c r="BU53" s="262">
        <f t="shared" ca="1" si="82"/>
        <v>9</v>
      </c>
      <c r="BW53" s="254">
        <f t="shared" ca="1" si="83"/>
        <v>10</v>
      </c>
      <c r="BX53" s="255">
        <f t="shared" ca="1" si="84"/>
        <v>10</v>
      </c>
      <c r="BY53" s="255">
        <f t="shared" ca="1" si="85"/>
        <v>-1</v>
      </c>
      <c r="BZ53" s="256" t="str">
        <f t="shared" ca="1" si="86"/>
        <v/>
      </c>
      <c r="CA53" s="257" t="str">
        <f t="shared" ca="1" si="87"/>
        <v/>
      </c>
      <c r="CB53" s="256">
        <f t="shared" ca="1" si="88"/>
        <v>10</v>
      </c>
      <c r="CC53" s="257">
        <f t="shared" ca="1" si="89"/>
        <v>0</v>
      </c>
      <c r="CE53" s="254">
        <f t="shared" ca="1" si="90"/>
        <v>9</v>
      </c>
      <c r="CF53" s="260" t="str">
        <f t="shared" ca="1" si="91"/>
        <v/>
      </c>
      <c r="CG53" s="263" t="str">
        <f t="shared" ca="1" si="92"/>
        <v/>
      </c>
      <c r="CH53" s="262">
        <f t="shared" ca="1" si="93"/>
        <v>9</v>
      </c>
      <c r="CI53" s="264"/>
      <c r="CJ53" s="254">
        <f t="shared" ca="1" si="94"/>
        <v>10</v>
      </c>
      <c r="CK53" s="255">
        <f t="shared" ca="1" si="95"/>
        <v>10</v>
      </c>
      <c r="CL53" s="255">
        <f t="shared" ca="1" si="96"/>
        <v>-1</v>
      </c>
      <c r="CM53" s="256" t="str">
        <f t="shared" ca="1" si="97"/>
        <v/>
      </c>
      <c r="CN53" s="257" t="str">
        <f t="shared" ca="1" si="98"/>
        <v/>
      </c>
      <c r="CO53" s="256">
        <f t="shared" ca="1" si="99"/>
        <v>10</v>
      </c>
      <c r="CP53" s="257">
        <f t="shared" ca="1" si="100"/>
        <v>0</v>
      </c>
      <c r="CQ53" s="47"/>
      <c r="CR53" s="265">
        <f t="shared" ca="1" si="101"/>
        <v>10</v>
      </c>
      <c r="CS53" s="266"/>
      <c r="CT53" s="267"/>
      <c r="CU53" s="268"/>
      <c r="CV53" s="256">
        <f t="shared" ca="1" si="43"/>
        <v>1</v>
      </c>
      <c r="CW53" s="261">
        <f t="shared" ca="1" si="44"/>
        <v>0</v>
      </c>
      <c r="CX53" s="262">
        <f t="shared" ca="1" si="102"/>
        <v>1</v>
      </c>
      <c r="CY53" s="257">
        <f t="shared" ca="1" si="103"/>
        <v>0</v>
      </c>
      <c r="CZ53" s="269" t="str">
        <f t="shared" ca="1" si="104"/>
        <v>OK</v>
      </c>
      <c r="DA53" s="270">
        <f t="shared" ca="1" si="45"/>
        <v>0</v>
      </c>
      <c r="DB53" s="261">
        <f t="shared" ca="1" si="46"/>
        <v>3</v>
      </c>
      <c r="DC53" s="262">
        <f t="shared" ca="1" si="105"/>
        <v>-3</v>
      </c>
      <c r="DD53" s="257">
        <f t="shared" ca="1" si="106"/>
        <v>-4</v>
      </c>
      <c r="DE53" s="271" t="str">
        <f t="shared" ca="1" si="107"/>
        <v>OK</v>
      </c>
      <c r="DF53" s="272">
        <f t="shared" ca="1" si="108"/>
        <v>0</v>
      </c>
      <c r="DG53" s="273">
        <f t="shared" ca="1" si="47"/>
        <v>3</v>
      </c>
      <c r="DH53" s="260">
        <f t="shared" ca="1" si="109"/>
        <v>-3</v>
      </c>
      <c r="DI53" s="274">
        <f t="shared" ca="1" si="110"/>
        <v>-4</v>
      </c>
      <c r="DJ53" s="269" t="str">
        <f t="shared" ca="1" si="111"/>
        <v>OK</v>
      </c>
      <c r="DK53" s="270">
        <f t="shared" ca="1" si="48"/>
        <v>0</v>
      </c>
      <c r="DL53" s="261">
        <f t="shared" ca="1" si="49"/>
        <v>6</v>
      </c>
      <c r="DM53" s="262">
        <f t="shared" ca="1" si="112"/>
        <v>-6</v>
      </c>
      <c r="DO53" s="146">
        <v>10</v>
      </c>
      <c r="DP53" s="276" t="s">
        <v>149</v>
      </c>
      <c r="DQ53" s="276" t="s">
        <v>14</v>
      </c>
      <c r="DT53" s="68"/>
      <c r="DU53" s="68"/>
      <c r="DV53" s="279"/>
      <c r="DW53" s="199"/>
      <c r="DX53" s="2"/>
      <c r="DY53" s="43"/>
      <c r="DZ53" s="85"/>
      <c r="EA53" s="43"/>
      <c r="ED53" s="198"/>
      <c r="EE53" s="199"/>
      <c r="EF53" s="2"/>
      <c r="EG53" s="43"/>
      <c r="EH53" s="85"/>
      <c r="EI53" s="107"/>
      <c r="EL53" s="198"/>
      <c r="EM53" s="199"/>
      <c r="EN53" s="2"/>
      <c r="EO53" s="43"/>
      <c r="EP53" s="85"/>
      <c r="EQ53" s="107"/>
      <c r="ET53" s="198"/>
      <c r="EU53" s="199"/>
      <c r="EV53" s="2"/>
      <c r="EW53" s="43"/>
      <c r="EX53" s="85"/>
      <c r="EY53" s="107"/>
    </row>
    <row r="54" spans="1:155" s="1" customFormat="1" ht="20.100000000000001" customHeight="1" thickBot="1" x14ac:dyDescent="0.3">
      <c r="A54" s="14"/>
      <c r="B54" s="15"/>
      <c r="C54" s="15"/>
      <c r="D54" s="15"/>
      <c r="E54" s="15"/>
      <c r="F54" s="15"/>
      <c r="G54" s="16"/>
      <c r="H54" s="14"/>
      <c r="I54" s="15"/>
      <c r="J54" s="15"/>
      <c r="K54" s="15"/>
      <c r="L54" s="15"/>
      <c r="M54" s="15"/>
      <c r="N54" s="16"/>
      <c r="O54" s="14"/>
      <c r="P54" s="15"/>
      <c r="Q54" s="15"/>
      <c r="R54" s="15"/>
      <c r="S54" s="15"/>
      <c r="T54" s="15"/>
      <c r="U54" s="16"/>
      <c r="V54" s="2"/>
      <c r="W54" s="2"/>
      <c r="X54" s="74"/>
      <c r="Y54" s="2"/>
      <c r="Z54" s="2"/>
      <c r="AA54" s="37"/>
      <c r="AB54" s="248" t="s">
        <v>338</v>
      </c>
      <c r="AC54" s="59" t="str">
        <f t="shared" ca="1" si="50"/>
        <v>OK</v>
      </c>
      <c r="AD54" s="59" t="str">
        <f t="shared" ca="1" si="51"/>
        <v>OK</v>
      </c>
      <c r="AE54" s="59" t="str">
        <f t="shared" ca="1" si="52"/>
        <v>NO</v>
      </c>
      <c r="AF54" s="59" t="str">
        <f t="shared" ca="1" si="53"/>
        <v>OK</v>
      </c>
      <c r="AG54" s="59" t="str">
        <f t="shared" ca="1" si="54"/>
        <v>NO</v>
      </c>
      <c r="AH54" s="60"/>
      <c r="AI54" s="61" t="s">
        <v>68</v>
      </c>
      <c r="AJ54" s="249" t="str">
        <f t="shared" ca="1" si="55"/>
        <v>OK</v>
      </c>
      <c r="AK54" s="250" t="str">
        <f t="shared" ca="1" si="56"/>
        <v>OK</v>
      </c>
      <c r="AL54" s="251" t="str">
        <f t="shared" ca="1" si="57"/>
        <v>OK</v>
      </c>
      <c r="AN54" s="249" t="str">
        <f t="shared" ca="1" si="58"/>
        <v>OK</v>
      </c>
      <c r="AO54" s="250" t="str">
        <f t="shared" ca="1" si="59"/>
        <v>OK</v>
      </c>
      <c r="AP54" s="250" t="str">
        <f t="shared" ca="1" si="60"/>
        <v>OK</v>
      </c>
      <c r="AQ54" s="251" t="str">
        <f t="shared" ca="1" si="61"/>
        <v>OK</v>
      </c>
      <c r="AS54" s="249" t="str">
        <f t="shared" ca="1" si="62"/>
        <v>NO</v>
      </c>
      <c r="AT54" s="250" t="str">
        <f t="shared" ca="1" si="63"/>
        <v>NO</v>
      </c>
      <c r="AU54" s="251" t="str">
        <f t="shared" ca="1" si="64"/>
        <v>OK</v>
      </c>
      <c r="AX54" s="249" t="str">
        <f t="shared" ca="1" si="65"/>
        <v>OK</v>
      </c>
      <c r="AY54" s="250" t="str">
        <f t="shared" ca="1" si="66"/>
        <v>OK</v>
      </c>
      <c r="AZ54" s="250" t="str">
        <f t="shared" ca="1" si="67"/>
        <v>OK</v>
      </c>
      <c r="BA54" s="251" t="str">
        <f t="shared" ca="1" si="68"/>
        <v>OK</v>
      </c>
      <c r="BC54" s="249" t="str">
        <f t="shared" ca="1" si="69"/>
        <v>NO</v>
      </c>
      <c r="BD54" s="250" t="str">
        <f t="shared" ca="1" si="70"/>
        <v>NO</v>
      </c>
      <c r="BE54" s="251" t="str">
        <f t="shared" ca="1" si="71"/>
        <v>OK</v>
      </c>
      <c r="BG54" s="36" t="s">
        <v>17</v>
      </c>
      <c r="BH54" s="252"/>
      <c r="BI54" s="253"/>
      <c r="BJ54" s="254">
        <f t="shared" ca="1" si="72"/>
        <v>0</v>
      </c>
      <c r="BK54" s="255" t="str">
        <f t="shared" si="73"/>
        <v/>
      </c>
      <c r="BL54" s="255">
        <f t="shared" ca="1" si="74"/>
        <v>0</v>
      </c>
      <c r="BM54" s="256" t="str">
        <f t="shared" ca="1" si="75"/>
        <v/>
      </c>
      <c r="BN54" s="257" t="str">
        <f t="shared" ca="1" si="76"/>
        <v/>
      </c>
      <c r="BO54" s="256" t="str">
        <f t="shared" ca="1" si="77"/>
        <v/>
      </c>
      <c r="BP54" s="257" t="str">
        <f t="shared" ca="1" si="78"/>
        <v/>
      </c>
      <c r="BQ54" s="258"/>
      <c r="BR54" s="254">
        <f t="shared" ca="1" si="79"/>
        <v>9</v>
      </c>
      <c r="BS54" s="260" t="str">
        <f t="shared" ca="1" si="80"/>
        <v/>
      </c>
      <c r="BT54" s="261" t="str">
        <f t="shared" ca="1" si="81"/>
        <v/>
      </c>
      <c r="BU54" s="262">
        <f t="shared" ca="1" si="82"/>
        <v>9</v>
      </c>
      <c r="BW54" s="254">
        <f t="shared" ca="1" si="83"/>
        <v>10</v>
      </c>
      <c r="BX54" s="255">
        <f t="shared" ca="1" si="84"/>
        <v>10</v>
      </c>
      <c r="BY54" s="255">
        <f t="shared" ca="1" si="85"/>
        <v>-1</v>
      </c>
      <c r="BZ54" s="256" t="str">
        <f t="shared" ca="1" si="86"/>
        <v/>
      </c>
      <c r="CA54" s="257" t="str">
        <f t="shared" ca="1" si="87"/>
        <v/>
      </c>
      <c r="CB54" s="256">
        <f t="shared" ca="1" si="88"/>
        <v>10</v>
      </c>
      <c r="CC54" s="257">
        <f t="shared" ca="1" si="89"/>
        <v>0</v>
      </c>
      <c r="CE54" s="254">
        <f t="shared" ca="1" si="90"/>
        <v>9</v>
      </c>
      <c r="CF54" s="260" t="str">
        <f t="shared" ca="1" si="91"/>
        <v/>
      </c>
      <c r="CG54" s="263">
        <f t="shared" ca="1" si="92"/>
        <v>10</v>
      </c>
      <c r="CH54" s="262">
        <f t="shared" ca="1" si="93"/>
        <v>9</v>
      </c>
      <c r="CI54" s="264"/>
      <c r="CJ54" s="254">
        <f t="shared" ca="1" si="94"/>
        <v>10</v>
      </c>
      <c r="CK54" s="255">
        <f t="shared" ca="1" si="95"/>
        <v>10</v>
      </c>
      <c r="CL54" s="255">
        <f t="shared" ca="1" si="96"/>
        <v>-1</v>
      </c>
      <c r="CM54" s="256">
        <f t="shared" ca="1" si="97"/>
        <v>-1</v>
      </c>
      <c r="CN54" s="257" t="str">
        <f t="shared" ca="1" si="98"/>
        <v>OK</v>
      </c>
      <c r="CO54" s="256">
        <f t="shared" ca="1" si="99"/>
        <v>10</v>
      </c>
      <c r="CP54" s="257">
        <f t="shared" ca="1" si="100"/>
        <v>0</v>
      </c>
      <c r="CQ54" s="47"/>
      <c r="CR54" s="265">
        <f t="shared" ca="1" si="101"/>
        <v>10</v>
      </c>
      <c r="CS54" s="266"/>
      <c r="CT54" s="267"/>
      <c r="CU54" s="268"/>
      <c r="CV54" s="256">
        <f t="shared" ca="1" si="43"/>
        <v>1</v>
      </c>
      <c r="CW54" s="261">
        <f t="shared" ca="1" si="44"/>
        <v>0</v>
      </c>
      <c r="CX54" s="262">
        <f t="shared" ca="1" si="102"/>
        <v>1</v>
      </c>
      <c r="CY54" s="257">
        <f t="shared" ca="1" si="103"/>
        <v>0</v>
      </c>
      <c r="CZ54" s="269" t="str">
        <f t="shared" ca="1" si="104"/>
        <v>OK</v>
      </c>
      <c r="DA54" s="270">
        <f t="shared" ca="1" si="45"/>
        <v>0</v>
      </c>
      <c r="DB54" s="261">
        <f t="shared" ca="1" si="46"/>
        <v>5</v>
      </c>
      <c r="DC54" s="262">
        <f t="shared" ca="1" si="105"/>
        <v>-5</v>
      </c>
      <c r="DD54" s="257">
        <f t="shared" ca="1" si="106"/>
        <v>-6</v>
      </c>
      <c r="DE54" s="271" t="str">
        <f t="shared" ca="1" si="107"/>
        <v>OK</v>
      </c>
      <c r="DF54" s="272">
        <f t="shared" ca="1" si="108"/>
        <v>0</v>
      </c>
      <c r="DG54" s="273">
        <f t="shared" ca="1" si="47"/>
        <v>0</v>
      </c>
      <c r="DH54" s="260">
        <f t="shared" ca="1" si="109"/>
        <v>0</v>
      </c>
      <c r="DI54" s="274">
        <f t="shared" ca="1" si="110"/>
        <v>-1</v>
      </c>
      <c r="DJ54" s="269" t="str">
        <f t="shared" ca="1" si="111"/>
        <v>OK</v>
      </c>
      <c r="DK54" s="270">
        <f t="shared" ca="1" si="48"/>
        <v>0</v>
      </c>
      <c r="DL54" s="261">
        <f t="shared" ca="1" si="49"/>
        <v>7</v>
      </c>
      <c r="DM54" s="262">
        <f t="shared" ca="1" si="112"/>
        <v>-7</v>
      </c>
      <c r="DO54" s="281"/>
      <c r="DP54" s="281"/>
      <c r="DQ54" s="281"/>
      <c r="DT54" s="68"/>
      <c r="DU54" s="68"/>
      <c r="DV54" s="279"/>
      <c r="DW54" s="199"/>
      <c r="DX54" s="2"/>
      <c r="DY54" s="43"/>
      <c r="DZ54" s="85"/>
      <c r="EA54" s="43"/>
      <c r="ED54" s="198"/>
      <c r="EE54" s="199"/>
      <c r="EF54" s="2"/>
      <c r="EG54" s="43"/>
      <c r="EH54" s="85"/>
      <c r="EI54" s="107"/>
      <c r="EL54" s="198"/>
      <c r="EM54" s="199"/>
      <c r="EN54" s="2"/>
      <c r="EO54" s="43"/>
      <c r="EP54" s="85"/>
      <c r="EQ54" s="107"/>
      <c r="ET54" s="198"/>
      <c r="EU54" s="199"/>
      <c r="EV54" s="2"/>
      <c r="EW54" s="43"/>
      <c r="EX54" s="85"/>
      <c r="EY54" s="107"/>
    </row>
    <row r="55" spans="1:155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X55" s="74"/>
      <c r="Y55" s="2"/>
      <c r="Z55" s="2"/>
      <c r="AA55" s="37"/>
      <c r="AB55" s="248"/>
      <c r="AC55" s="282"/>
      <c r="AD55" s="282"/>
      <c r="AE55" s="282"/>
      <c r="AF55" s="282"/>
      <c r="AI55" s="2"/>
      <c r="AJ55" s="2"/>
      <c r="AK55" s="36"/>
      <c r="AL55" s="36"/>
      <c r="AM55" s="36"/>
      <c r="AN55" s="2"/>
      <c r="AO55" s="2"/>
      <c r="AP55" s="36"/>
      <c r="AQ55" s="36"/>
      <c r="AR55" s="36"/>
      <c r="AS55" s="36"/>
      <c r="AU55" s="117"/>
      <c r="AV55" s="117"/>
      <c r="AW55" s="117"/>
      <c r="AX55" s="117"/>
      <c r="AY55" s="117"/>
      <c r="AZ55" s="117"/>
      <c r="BA55" s="117"/>
      <c r="BB55" s="117"/>
      <c r="BC55" s="117"/>
      <c r="BD55" s="117"/>
      <c r="BE55" s="117"/>
      <c r="BR55" s="36"/>
      <c r="BS55" s="36"/>
      <c r="BT55" s="36"/>
      <c r="BU55" s="36"/>
      <c r="BV55" s="36"/>
      <c r="DV55" s="279"/>
      <c r="DW55" s="199"/>
      <c r="DX55" s="2"/>
      <c r="DY55" s="43"/>
      <c r="DZ55" s="85"/>
      <c r="EA55" s="85"/>
      <c r="ED55" s="198"/>
      <c r="EE55" s="199"/>
      <c r="EF55" s="2"/>
      <c r="EG55" s="43"/>
      <c r="EH55" s="85"/>
      <c r="EI55" s="107"/>
      <c r="EL55" s="198"/>
      <c r="EM55" s="199"/>
      <c r="EN55" s="2"/>
      <c r="EO55" s="43"/>
      <c r="EP55" s="85"/>
      <c r="EQ55" s="107"/>
      <c r="ET55" s="198"/>
      <c r="EU55" s="199"/>
      <c r="EV55" s="2"/>
      <c r="EW55" s="43"/>
      <c r="EX55" s="85"/>
      <c r="EY55" s="107"/>
    </row>
    <row r="56" spans="1:155" x14ac:dyDescent="0.25">
      <c r="AC56" s="87"/>
      <c r="AD56" s="87"/>
      <c r="AE56" s="87"/>
      <c r="AF56" s="87"/>
      <c r="AG56" s="87"/>
      <c r="AH56" s="87"/>
      <c r="AI56" s="87"/>
      <c r="AJ56" s="2"/>
      <c r="AK56" s="2"/>
      <c r="AL56" s="284" t="s">
        <v>339</v>
      </c>
      <c r="AM56" s="2"/>
      <c r="AN56" s="2"/>
      <c r="AO56" s="284" t="s">
        <v>340</v>
      </c>
      <c r="AP56" s="2"/>
      <c r="AQ56" s="284" t="s">
        <v>341</v>
      </c>
      <c r="AR56" s="2"/>
      <c r="AS56" s="2"/>
      <c r="AT56" s="2"/>
      <c r="AU56" s="284" t="s">
        <v>342</v>
      </c>
      <c r="AV56" s="2"/>
      <c r="AW56" s="2"/>
      <c r="AX56" s="2"/>
      <c r="AY56" s="284" t="s">
        <v>343</v>
      </c>
      <c r="AZ56" s="2"/>
      <c r="BA56" s="284" t="s">
        <v>344</v>
      </c>
      <c r="BB56" s="2"/>
      <c r="BC56" s="2"/>
      <c r="BD56" s="2"/>
      <c r="BE56" s="284" t="s">
        <v>345</v>
      </c>
      <c r="BF56" s="1"/>
      <c r="BG56" s="1"/>
      <c r="BH56" s="285" t="s">
        <v>346</v>
      </c>
      <c r="BI56" s="1"/>
      <c r="BJ56" s="1"/>
      <c r="BK56" s="47" t="s">
        <v>347</v>
      </c>
      <c r="BL56" s="47" t="s">
        <v>348</v>
      </c>
      <c r="BM56" s="47" t="s">
        <v>349</v>
      </c>
      <c r="BN56" s="36"/>
      <c r="BO56" s="47" t="s">
        <v>350</v>
      </c>
      <c r="BP56" s="1"/>
      <c r="BQ56" s="2"/>
      <c r="BR56" s="285" t="s">
        <v>351</v>
      </c>
      <c r="BS56" s="47" t="s">
        <v>352</v>
      </c>
      <c r="BT56" s="47" t="s">
        <v>353</v>
      </c>
      <c r="BU56" s="47" t="s">
        <v>354</v>
      </c>
      <c r="BV56" s="1"/>
      <c r="BW56" s="1"/>
      <c r="BX56" s="47" t="s">
        <v>355</v>
      </c>
      <c r="BY56" s="47" t="s">
        <v>356</v>
      </c>
      <c r="BZ56" s="47" t="s">
        <v>340</v>
      </c>
      <c r="CA56" s="36"/>
      <c r="CB56" s="47" t="s">
        <v>341</v>
      </c>
      <c r="CC56" s="1"/>
      <c r="CD56" s="1"/>
      <c r="CE56" s="285" t="s">
        <v>357</v>
      </c>
      <c r="CF56" s="47" t="s">
        <v>358</v>
      </c>
      <c r="CG56" s="47" t="s">
        <v>359</v>
      </c>
      <c r="CH56" s="47" t="s">
        <v>360</v>
      </c>
      <c r="CI56" s="1"/>
      <c r="CJ56" s="1"/>
      <c r="CK56" s="47" t="s">
        <v>361</v>
      </c>
      <c r="CL56" s="47" t="s">
        <v>362</v>
      </c>
      <c r="CM56" s="47" t="s">
        <v>343</v>
      </c>
      <c r="CN56" s="36"/>
      <c r="CO56" s="47" t="s">
        <v>344</v>
      </c>
      <c r="CP56" s="1"/>
      <c r="CQ56" s="36"/>
      <c r="CR56" s="286">
        <v>10</v>
      </c>
      <c r="CS56" s="85"/>
      <c r="CT56" s="287" t="s">
        <v>363</v>
      </c>
      <c r="CU56" s="288" t="s">
        <v>364</v>
      </c>
      <c r="CV56" s="289"/>
      <c r="CW56" s="85"/>
      <c r="CX56" s="290"/>
      <c r="CY56" s="290" t="s">
        <v>363</v>
      </c>
      <c r="CZ56" s="289" t="s">
        <v>365</v>
      </c>
      <c r="DA56" s="85"/>
      <c r="DB56" s="85"/>
      <c r="DC56" s="290"/>
      <c r="DD56" s="290" t="s">
        <v>363</v>
      </c>
      <c r="DE56" s="289" t="s">
        <v>365</v>
      </c>
      <c r="DF56" s="2"/>
      <c r="DG56" s="2"/>
      <c r="DH56" s="2"/>
      <c r="DI56" s="291" t="s">
        <v>363</v>
      </c>
      <c r="DJ56" s="289" t="s">
        <v>365</v>
      </c>
      <c r="DK56" s="85"/>
      <c r="DL56" s="85"/>
      <c r="DM56" s="290"/>
      <c r="DO56" s="292"/>
      <c r="DV56" s="39"/>
      <c r="DW56" s="40"/>
      <c r="DY56" s="37"/>
      <c r="ED56" s="198"/>
      <c r="EE56" s="199"/>
      <c r="EF56" s="2"/>
      <c r="EG56" s="43"/>
      <c r="EH56" s="85"/>
      <c r="EI56" s="107"/>
      <c r="EL56" s="198"/>
      <c r="EM56" s="199"/>
      <c r="EN56" s="2"/>
      <c r="EO56" s="43"/>
      <c r="EP56" s="85"/>
      <c r="EQ56" s="107"/>
      <c r="ET56" s="198"/>
      <c r="EU56" s="199"/>
      <c r="EV56" s="2"/>
      <c r="EW56" s="43"/>
      <c r="EX56" s="85"/>
      <c r="EY56" s="107"/>
    </row>
    <row r="57" spans="1:155" ht="264.75" thickBot="1" x14ac:dyDescent="0.3">
      <c r="AB57" s="85" t="s">
        <v>366</v>
      </c>
      <c r="AJ57" s="293" t="s">
        <v>367</v>
      </c>
      <c r="AK57" s="294" t="s">
        <v>368</v>
      </c>
      <c r="AL57" s="295" t="s">
        <v>369</v>
      </c>
      <c r="AM57" s="296"/>
      <c r="AN57" s="293" t="s">
        <v>370</v>
      </c>
      <c r="AO57" s="297" t="s">
        <v>371</v>
      </c>
      <c r="AP57" s="297" t="s">
        <v>372</v>
      </c>
      <c r="AQ57" s="298" t="s">
        <v>373</v>
      </c>
      <c r="AR57" s="1"/>
      <c r="AS57" s="293" t="s">
        <v>79</v>
      </c>
      <c r="AT57" s="294" t="s">
        <v>374</v>
      </c>
      <c r="AU57" s="295" t="s">
        <v>375</v>
      </c>
      <c r="AV57" s="1"/>
      <c r="AW57" s="1"/>
      <c r="AX57" s="293" t="s">
        <v>376</v>
      </c>
      <c r="AY57" s="297" t="s">
        <v>377</v>
      </c>
      <c r="AZ57" s="297" t="s">
        <v>378</v>
      </c>
      <c r="BA57" s="298" t="s">
        <v>51</v>
      </c>
      <c r="BB57" s="1"/>
      <c r="BC57" s="293" t="s">
        <v>40</v>
      </c>
      <c r="BD57" s="294" t="s">
        <v>379</v>
      </c>
      <c r="BE57" s="295" t="s">
        <v>44</v>
      </c>
      <c r="BF57" s="1"/>
      <c r="BG57" s="1"/>
      <c r="BH57" s="299" t="s">
        <v>380</v>
      </c>
      <c r="BI57" s="300" t="s">
        <v>381</v>
      </c>
      <c r="BJ57" s="301" t="s">
        <v>382</v>
      </c>
      <c r="BK57" s="302" t="s">
        <v>383</v>
      </c>
      <c r="BL57" s="302" t="s">
        <v>384</v>
      </c>
      <c r="BM57" s="303" t="s">
        <v>385</v>
      </c>
      <c r="BN57" s="304" t="s">
        <v>386</v>
      </c>
      <c r="BO57" s="303" t="s">
        <v>385</v>
      </c>
      <c r="BP57" s="304" t="s">
        <v>387</v>
      </c>
      <c r="BQ57" s="305"/>
      <c r="BR57" s="293" t="s">
        <v>388</v>
      </c>
      <c r="BS57" s="306" t="s">
        <v>389</v>
      </c>
      <c r="BT57" s="297" t="s">
        <v>390</v>
      </c>
      <c r="BU57" s="298" t="s">
        <v>391</v>
      </c>
      <c r="BV57" s="1"/>
      <c r="BW57" s="301" t="s">
        <v>78</v>
      </c>
      <c r="BX57" s="302" t="s">
        <v>392</v>
      </c>
      <c r="BY57" s="302" t="s">
        <v>393</v>
      </c>
      <c r="BZ57" s="303" t="s">
        <v>394</v>
      </c>
      <c r="CA57" s="304" t="s">
        <v>395</v>
      </c>
      <c r="CB57" s="303" t="s">
        <v>394</v>
      </c>
      <c r="CC57" s="304" t="s">
        <v>396</v>
      </c>
      <c r="CD57" s="1"/>
      <c r="CE57" s="293" t="s">
        <v>397</v>
      </c>
      <c r="CF57" s="306" t="s">
        <v>398</v>
      </c>
      <c r="CG57" s="297" t="s">
        <v>399</v>
      </c>
      <c r="CH57" s="298" t="s">
        <v>400</v>
      </c>
      <c r="CI57" s="296"/>
      <c r="CJ57" s="307" t="s">
        <v>401</v>
      </c>
      <c r="CK57" s="302" t="s">
        <v>402</v>
      </c>
      <c r="CL57" s="302" t="s">
        <v>403</v>
      </c>
      <c r="CM57" s="303" t="s">
        <v>404</v>
      </c>
      <c r="CN57" s="304" t="s">
        <v>405</v>
      </c>
      <c r="CO57" s="303" t="s">
        <v>404</v>
      </c>
      <c r="CP57" s="304" t="s">
        <v>406</v>
      </c>
      <c r="CQ57" s="36"/>
      <c r="CR57" s="301" t="s">
        <v>407</v>
      </c>
      <c r="CS57" s="308"/>
      <c r="CT57" s="309" t="s">
        <v>408</v>
      </c>
      <c r="CU57" s="310" t="s">
        <v>369</v>
      </c>
      <c r="CV57" s="311" t="s">
        <v>409</v>
      </c>
      <c r="CW57" s="297" t="s">
        <v>410</v>
      </c>
      <c r="CX57" s="298" t="s">
        <v>411</v>
      </c>
      <c r="CY57" s="312" t="s">
        <v>412</v>
      </c>
      <c r="CZ57" s="313" t="s">
        <v>373</v>
      </c>
      <c r="DA57" s="297" t="s">
        <v>75</v>
      </c>
      <c r="DB57" s="297" t="s">
        <v>76</v>
      </c>
      <c r="DC57" s="298" t="s">
        <v>77</v>
      </c>
      <c r="DD57" s="312" t="s">
        <v>413</v>
      </c>
      <c r="DE57" s="313" t="s">
        <v>371</v>
      </c>
      <c r="DF57" s="314" t="s">
        <v>414</v>
      </c>
      <c r="DG57" s="314" t="s">
        <v>415</v>
      </c>
      <c r="DH57" s="315" t="s">
        <v>38</v>
      </c>
      <c r="DI57" s="316" t="s">
        <v>416</v>
      </c>
      <c r="DJ57" s="313" t="s">
        <v>44</v>
      </c>
      <c r="DK57" s="297" t="s">
        <v>29</v>
      </c>
      <c r="DL57" s="297" t="s">
        <v>28</v>
      </c>
      <c r="DM57" s="298" t="s">
        <v>27</v>
      </c>
      <c r="DV57" s="39"/>
      <c r="DW57" s="40"/>
      <c r="DY57" s="37"/>
      <c r="ED57" s="198"/>
      <c r="EE57" s="199"/>
      <c r="EF57" s="2"/>
      <c r="EG57" s="43"/>
      <c r="EH57" s="85"/>
      <c r="EI57" s="107"/>
      <c r="EL57" s="198"/>
      <c r="EM57" s="199"/>
      <c r="EN57" s="2"/>
      <c r="EO57" s="43"/>
      <c r="EP57" s="85"/>
      <c r="EQ57" s="107"/>
      <c r="ET57" s="198"/>
      <c r="EU57" s="199"/>
      <c r="EV57" s="2"/>
      <c r="EW57" s="43"/>
      <c r="EX57" s="85"/>
      <c r="EY57" s="107"/>
    </row>
    <row r="58" spans="1:155" x14ac:dyDescent="0.25">
      <c r="DV58" s="39"/>
      <c r="DW58" s="40"/>
      <c r="DY58" s="37"/>
      <c r="ED58" s="198"/>
      <c r="EE58" s="199"/>
      <c r="EF58" s="2"/>
      <c r="EG58" s="43"/>
      <c r="EH58" s="85"/>
      <c r="EI58" s="107"/>
      <c r="EL58" s="198"/>
      <c r="EM58" s="199"/>
      <c r="EN58" s="2"/>
      <c r="EO58" s="43"/>
      <c r="EP58" s="85"/>
      <c r="EQ58" s="107"/>
      <c r="ET58" s="198"/>
      <c r="EU58" s="199"/>
      <c r="EV58" s="2"/>
      <c r="EW58" s="43"/>
      <c r="EX58" s="85"/>
      <c r="EY58" s="107"/>
    </row>
    <row r="59" spans="1:155" x14ac:dyDescent="0.25">
      <c r="DV59" s="39"/>
      <c r="DW59" s="40"/>
      <c r="DY59" s="37"/>
      <c r="ED59" s="198"/>
      <c r="EE59" s="199"/>
      <c r="EF59" s="2"/>
      <c r="EG59" s="43"/>
      <c r="EH59" s="85"/>
      <c r="EI59" s="107"/>
      <c r="EL59" s="198"/>
      <c r="EM59" s="199"/>
      <c r="EN59" s="2"/>
      <c r="EO59" s="43"/>
      <c r="EP59" s="85"/>
      <c r="EQ59" s="107"/>
      <c r="ET59" s="198"/>
      <c r="EU59" s="199"/>
      <c r="EV59" s="2"/>
      <c r="EW59" s="43"/>
      <c r="EX59" s="85"/>
      <c r="EY59" s="107"/>
    </row>
    <row r="60" spans="1:155" x14ac:dyDescent="0.25">
      <c r="DV60" s="39"/>
      <c r="DW60" s="40"/>
      <c r="DY60" s="37"/>
      <c r="ED60" s="198"/>
      <c r="EE60" s="199"/>
      <c r="EF60" s="2"/>
      <c r="EG60" s="43"/>
      <c r="EH60" s="85"/>
      <c r="EI60" s="107"/>
      <c r="EL60" s="198"/>
      <c r="EM60" s="199"/>
      <c r="EN60" s="2"/>
      <c r="EO60" s="43"/>
      <c r="EP60" s="85"/>
      <c r="EQ60" s="107"/>
      <c r="ET60" s="198"/>
      <c r="EU60" s="199"/>
      <c r="EV60" s="2"/>
      <c r="EW60" s="43"/>
      <c r="EX60" s="85"/>
      <c r="EY60" s="107"/>
    </row>
    <row r="61" spans="1:155" x14ac:dyDescent="0.25">
      <c r="DV61" s="39"/>
      <c r="DW61" s="40"/>
      <c r="DY61" s="37"/>
      <c r="ED61" s="198"/>
      <c r="EE61" s="199"/>
      <c r="EF61" s="2"/>
      <c r="EG61" s="43"/>
      <c r="EH61" s="85"/>
      <c r="EI61" s="107"/>
      <c r="EL61" s="198"/>
      <c r="EM61" s="199"/>
      <c r="EN61" s="2"/>
      <c r="EO61" s="43"/>
      <c r="EP61" s="85"/>
      <c r="EQ61" s="107"/>
      <c r="ET61" s="198"/>
      <c r="EU61" s="199"/>
      <c r="EV61" s="2"/>
      <c r="EW61" s="43"/>
      <c r="EX61" s="85"/>
      <c r="EY61" s="107"/>
    </row>
    <row r="62" spans="1:155" x14ac:dyDescent="0.25">
      <c r="DV62" s="39"/>
      <c r="DW62" s="40"/>
      <c r="DY62" s="37"/>
      <c r="ED62" s="198"/>
      <c r="EE62" s="199"/>
      <c r="EF62" s="2"/>
      <c r="EG62" s="43"/>
      <c r="EH62" s="85"/>
      <c r="EI62" s="107"/>
      <c r="EL62" s="198"/>
      <c r="EM62" s="199"/>
      <c r="EN62" s="2"/>
      <c r="EO62" s="43"/>
      <c r="EP62" s="85"/>
      <c r="EQ62" s="107"/>
      <c r="ET62" s="198"/>
      <c r="EU62" s="199"/>
      <c r="EV62" s="2"/>
      <c r="EW62" s="43"/>
      <c r="EX62" s="85"/>
      <c r="EY62" s="107"/>
    </row>
    <row r="63" spans="1:155" x14ac:dyDescent="0.25">
      <c r="DV63" s="39"/>
      <c r="DW63" s="40"/>
      <c r="DY63" s="37"/>
      <c r="ED63" s="198"/>
      <c r="EE63" s="199"/>
      <c r="EF63" s="2"/>
      <c r="EG63" s="43"/>
      <c r="EH63" s="85"/>
      <c r="EI63" s="107"/>
      <c r="EL63" s="198"/>
      <c r="EM63" s="199"/>
      <c r="EN63" s="2"/>
      <c r="EO63" s="43"/>
      <c r="EP63" s="85"/>
      <c r="EQ63" s="107"/>
      <c r="ET63" s="198"/>
      <c r="EU63" s="199"/>
      <c r="EV63" s="2"/>
      <c r="EW63" s="43"/>
      <c r="EX63" s="85"/>
      <c r="EY63" s="107"/>
    </row>
    <row r="64" spans="1:155" x14ac:dyDescent="0.25">
      <c r="DV64" s="39"/>
      <c r="DW64" s="40"/>
      <c r="DY64" s="37"/>
      <c r="ED64" s="198"/>
      <c r="EE64" s="199"/>
      <c r="EF64" s="2"/>
      <c r="EG64" s="43"/>
      <c r="EH64" s="85"/>
      <c r="EI64" s="107"/>
      <c r="EL64" s="198"/>
      <c r="EM64" s="199"/>
      <c r="EN64" s="2"/>
      <c r="EO64" s="43"/>
      <c r="EP64" s="85"/>
      <c r="EQ64" s="107"/>
      <c r="ET64" s="198"/>
      <c r="EU64" s="199"/>
      <c r="EV64" s="2"/>
      <c r="EW64" s="43"/>
      <c r="EX64" s="85"/>
      <c r="EY64" s="107"/>
    </row>
    <row r="65" spans="126:155" x14ac:dyDescent="0.25">
      <c r="DV65" s="39"/>
      <c r="DW65" s="40"/>
      <c r="DY65" s="37"/>
      <c r="ED65" s="198"/>
      <c r="EE65" s="199"/>
      <c r="EF65" s="2"/>
      <c r="EG65" s="43"/>
      <c r="EH65" s="85"/>
      <c r="EI65" s="107"/>
      <c r="EL65" s="198"/>
      <c r="EM65" s="199"/>
      <c r="EN65" s="2"/>
      <c r="EO65" s="43"/>
      <c r="EP65" s="85"/>
      <c r="EQ65" s="107"/>
      <c r="ET65" s="198"/>
      <c r="EU65" s="199"/>
      <c r="EV65" s="2"/>
      <c r="EW65" s="43"/>
      <c r="EX65" s="85"/>
      <c r="EY65" s="107"/>
    </row>
    <row r="66" spans="126:155" x14ac:dyDescent="0.25">
      <c r="DV66" s="39"/>
      <c r="DW66" s="40"/>
      <c r="DY66" s="37"/>
      <c r="ED66" s="198"/>
      <c r="EE66" s="199"/>
      <c r="EF66" s="2"/>
      <c r="EG66" s="43"/>
      <c r="EH66" s="85"/>
      <c r="EI66" s="107"/>
      <c r="EL66" s="198"/>
      <c r="EM66" s="199"/>
      <c r="EN66" s="2"/>
      <c r="EO66" s="43"/>
      <c r="EP66" s="85"/>
      <c r="EQ66" s="107"/>
      <c r="ET66" s="198"/>
      <c r="EU66" s="199"/>
      <c r="EV66" s="2"/>
      <c r="EW66" s="43"/>
      <c r="EX66" s="85"/>
      <c r="EY66" s="107"/>
    </row>
    <row r="67" spans="126:155" x14ac:dyDescent="0.25">
      <c r="DV67" s="39"/>
      <c r="DW67" s="40"/>
      <c r="DY67" s="37"/>
      <c r="ED67" s="198"/>
      <c r="EE67" s="199"/>
      <c r="EF67" s="2"/>
      <c r="EG67" s="43"/>
      <c r="EH67" s="85"/>
      <c r="EI67" s="107"/>
      <c r="EL67" s="198"/>
      <c r="EM67" s="199"/>
      <c r="EN67" s="2"/>
      <c r="EO67" s="43"/>
      <c r="EP67" s="85"/>
      <c r="EQ67" s="107"/>
      <c r="ET67" s="198"/>
      <c r="EU67" s="199"/>
      <c r="EV67" s="2"/>
      <c r="EW67" s="43"/>
      <c r="EX67" s="85"/>
      <c r="EY67" s="107"/>
    </row>
    <row r="68" spans="126:155" x14ac:dyDescent="0.25">
      <c r="DV68" s="39"/>
      <c r="DW68" s="40"/>
      <c r="DY68" s="37"/>
      <c r="ED68" s="198"/>
      <c r="EE68" s="199"/>
      <c r="EF68" s="2"/>
      <c r="EG68" s="43"/>
      <c r="EH68" s="85"/>
      <c r="EI68" s="107"/>
      <c r="EL68" s="198"/>
      <c r="EM68" s="199"/>
      <c r="EN68" s="2"/>
      <c r="EO68" s="43"/>
      <c r="EP68" s="85"/>
      <c r="EQ68" s="107"/>
      <c r="ET68" s="198"/>
      <c r="EU68" s="199"/>
      <c r="EV68" s="2"/>
      <c r="EW68" s="43"/>
      <c r="EX68" s="85"/>
      <c r="EY68" s="107"/>
    </row>
    <row r="69" spans="126:155" x14ac:dyDescent="0.25">
      <c r="DV69" s="39"/>
      <c r="DW69" s="40"/>
      <c r="DY69" s="37"/>
      <c r="ED69" s="198"/>
      <c r="EE69" s="199"/>
      <c r="EF69" s="2"/>
      <c r="EG69" s="43"/>
      <c r="EH69" s="85"/>
      <c r="EI69" s="107"/>
      <c r="EL69" s="198"/>
      <c r="EM69" s="199"/>
      <c r="EN69" s="2"/>
      <c r="EO69" s="43"/>
      <c r="EP69" s="85"/>
      <c r="EQ69" s="107"/>
      <c r="ET69" s="198"/>
      <c r="EU69" s="199"/>
      <c r="EV69" s="2"/>
      <c r="EW69" s="43"/>
      <c r="EX69" s="85"/>
      <c r="EY69" s="107"/>
    </row>
    <row r="70" spans="126:155" x14ac:dyDescent="0.25">
      <c r="DV70" s="39"/>
      <c r="DW70" s="40"/>
      <c r="DY70" s="37"/>
      <c r="ED70" s="198"/>
      <c r="EE70" s="199"/>
      <c r="EF70" s="2"/>
      <c r="EG70" s="43"/>
      <c r="EH70" s="85"/>
      <c r="EI70" s="107"/>
      <c r="EL70" s="198"/>
      <c r="EM70" s="199"/>
      <c r="EN70" s="2"/>
      <c r="EO70" s="43"/>
      <c r="EP70" s="85"/>
      <c r="EQ70" s="107"/>
      <c r="ET70" s="198"/>
      <c r="EU70" s="199"/>
      <c r="EV70" s="2"/>
      <c r="EW70" s="43"/>
      <c r="EX70" s="85"/>
      <c r="EY70" s="107"/>
    </row>
    <row r="71" spans="126:155" x14ac:dyDescent="0.25">
      <c r="DV71" s="39"/>
      <c r="DW71" s="40"/>
      <c r="DY71" s="37"/>
      <c r="ED71" s="198"/>
      <c r="EE71" s="199"/>
      <c r="EF71" s="2"/>
      <c r="EG71" s="43"/>
      <c r="EH71" s="85"/>
      <c r="EI71" s="107"/>
      <c r="EL71" s="198"/>
      <c r="EM71" s="199"/>
      <c r="EN71" s="2"/>
      <c r="EO71" s="43"/>
      <c r="EP71" s="85"/>
      <c r="EQ71" s="107"/>
      <c r="ET71" s="198"/>
      <c r="EU71" s="199"/>
      <c r="EV71" s="2"/>
      <c r="EW71" s="43"/>
      <c r="EX71" s="85"/>
      <c r="EY71" s="107"/>
    </row>
    <row r="72" spans="126:155" x14ac:dyDescent="0.25">
      <c r="DV72" s="39"/>
      <c r="DW72" s="40"/>
      <c r="DY72" s="37"/>
      <c r="ED72" s="198"/>
      <c r="EE72" s="199"/>
      <c r="EF72" s="2"/>
      <c r="EG72" s="43"/>
      <c r="EH72" s="85"/>
      <c r="EI72" s="107"/>
      <c r="EL72" s="198"/>
      <c r="EM72" s="199"/>
      <c r="EN72" s="2"/>
      <c r="EO72" s="43"/>
      <c r="EP72" s="85"/>
      <c r="EQ72" s="107"/>
      <c r="ET72" s="198"/>
      <c r="EU72" s="199"/>
      <c r="EV72" s="2"/>
      <c r="EW72" s="43"/>
      <c r="EX72" s="85"/>
      <c r="EY72" s="107"/>
    </row>
    <row r="73" spans="126:155" x14ac:dyDescent="0.25">
      <c r="DV73" s="39"/>
      <c r="DW73" s="40"/>
      <c r="DY73" s="37"/>
      <c r="ED73" s="198"/>
      <c r="EE73" s="199"/>
      <c r="EF73" s="2"/>
      <c r="EG73" s="43"/>
      <c r="EH73" s="85"/>
      <c r="EI73" s="107"/>
      <c r="EL73" s="198"/>
      <c r="EM73" s="199"/>
      <c r="EN73" s="2"/>
      <c r="EO73" s="43"/>
      <c r="EP73" s="85"/>
      <c r="EQ73" s="107"/>
      <c r="ET73" s="198"/>
      <c r="EU73" s="199"/>
      <c r="EV73" s="2"/>
      <c r="EW73" s="43"/>
      <c r="EX73" s="85"/>
      <c r="EY73" s="107"/>
    </row>
    <row r="74" spans="126:155" x14ac:dyDescent="0.25">
      <c r="DV74" s="39"/>
      <c r="DW74" s="40"/>
      <c r="DY74" s="37"/>
      <c r="ED74" s="198"/>
      <c r="EE74" s="199"/>
      <c r="EF74" s="2"/>
      <c r="EG74" s="43"/>
      <c r="EH74" s="85"/>
      <c r="EI74" s="107"/>
      <c r="EL74" s="198"/>
      <c r="EM74" s="199"/>
      <c r="EN74" s="2"/>
      <c r="EO74" s="43"/>
      <c r="EP74" s="85"/>
      <c r="EQ74" s="107"/>
      <c r="ET74" s="198"/>
      <c r="EU74" s="199"/>
      <c r="EV74" s="2"/>
      <c r="EW74" s="43"/>
      <c r="EX74" s="85"/>
      <c r="EY74" s="107"/>
    </row>
    <row r="75" spans="126:155" x14ac:dyDescent="0.25">
      <c r="DV75" s="39"/>
      <c r="DW75" s="40"/>
      <c r="DY75" s="37"/>
      <c r="ED75" s="198"/>
      <c r="EE75" s="199"/>
      <c r="EF75" s="2"/>
      <c r="EG75" s="43"/>
      <c r="EH75" s="85"/>
      <c r="EI75" s="107"/>
      <c r="EL75" s="198"/>
      <c r="EM75" s="199"/>
      <c r="EN75" s="2"/>
      <c r="EO75" s="43"/>
      <c r="EP75" s="85"/>
      <c r="EQ75" s="107"/>
      <c r="ET75" s="198"/>
      <c r="EU75" s="199"/>
      <c r="EV75" s="2"/>
      <c r="EW75" s="43"/>
      <c r="EX75" s="85"/>
      <c r="EY75" s="107"/>
    </row>
    <row r="76" spans="126:155" x14ac:dyDescent="0.25">
      <c r="DV76" s="39"/>
      <c r="DW76" s="40"/>
      <c r="DY76" s="37"/>
      <c r="ED76" s="198"/>
      <c r="EE76" s="199"/>
      <c r="EF76" s="2"/>
      <c r="EG76" s="43"/>
      <c r="EH76" s="85"/>
      <c r="EI76" s="107"/>
      <c r="EL76" s="198"/>
      <c r="EM76" s="199"/>
      <c r="EN76" s="2"/>
      <c r="EO76" s="43"/>
      <c r="EP76" s="85"/>
      <c r="EQ76" s="107"/>
      <c r="ET76" s="198"/>
      <c r="EU76" s="199"/>
      <c r="EV76" s="2"/>
      <c r="EW76" s="43"/>
      <c r="EX76" s="85"/>
      <c r="EY76" s="107"/>
    </row>
    <row r="77" spans="126:155" x14ac:dyDescent="0.25">
      <c r="DV77" s="39"/>
      <c r="DW77" s="40"/>
      <c r="DY77" s="37"/>
      <c r="ED77" s="198"/>
      <c r="EE77" s="199"/>
      <c r="EF77" s="2"/>
      <c r="EG77" s="43"/>
      <c r="EH77" s="85"/>
      <c r="EI77" s="107"/>
      <c r="EL77" s="198"/>
      <c r="EM77" s="199"/>
      <c r="EN77" s="2"/>
      <c r="EO77" s="43"/>
      <c r="EP77" s="85"/>
      <c r="EQ77" s="107"/>
      <c r="ET77" s="198"/>
      <c r="EU77" s="199"/>
      <c r="EV77" s="2"/>
      <c r="EW77" s="43"/>
      <c r="EX77" s="85"/>
      <c r="EY77" s="107"/>
    </row>
    <row r="78" spans="126:155" x14ac:dyDescent="0.25">
      <c r="DV78" s="39"/>
      <c r="DW78" s="40"/>
      <c r="DY78" s="37"/>
      <c r="ED78" s="198"/>
      <c r="EE78" s="199"/>
      <c r="EF78" s="2"/>
      <c r="EG78" s="43"/>
      <c r="EH78" s="85"/>
      <c r="EI78" s="107"/>
      <c r="EL78" s="198"/>
      <c r="EM78" s="199"/>
      <c r="EN78" s="2"/>
      <c r="EO78" s="43"/>
      <c r="EP78" s="85"/>
      <c r="EQ78" s="107"/>
      <c r="ET78" s="198"/>
      <c r="EU78" s="199"/>
      <c r="EV78" s="2"/>
      <c r="EW78" s="43"/>
      <c r="EX78" s="85"/>
      <c r="EY78" s="107"/>
    </row>
    <row r="79" spans="126:155" x14ac:dyDescent="0.25">
      <c r="DV79" s="39"/>
      <c r="DW79" s="40"/>
      <c r="DY79" s="37"/>
      <c r="ED79" s="198"/>
      <c r="EE79" s="199"/>
      <c r="EF79" s="2"/>
      <c r="EG79" s="43"/>
      <c r="EH79" s="85"/>
      <c r="EI79" s="107"/>
      <c r="EL79" s="198"/>
      <c r="EM79" s="199"/>
      <c r="EN79" s="2"/>
      <c r="EO79" s="43"/>
      <c r="EP79" s="85"/>
      <c r="EQ79" s="107"/>
      <c r="ET79" s="198"/>
      <c r="EU79" s="199"/>
      <c r="EV79" s="2"/>
      <c r="EW79" s="43"/>
      <c r="EX79" s="85"/>
      <c r="EY79" s="107"/>
    </row>
    <row r="80" spans="126:155" x14ac:dyDescent="0.25">
      <c r="DV80" s="39"/>
      <c r="DW80" s="40"/>
      <c r="DY80" s="37"/>
      <c r="ED80" s="198"/>
      <c r="EE80" s="199"/>
      <c r="EF80" s="2"/>
      <c r="EG80" s="43"/>
      <c r="EH80" s="85"/>
      <c r="EI80" s="107"/>
      <c r="EL80" s="198"/>
      <c r="EM80" s="199"/>
      <c r="EN80" s="2"/>
      <c r="EO80" s="43"/>
      <c r="EP80" s="85"/>
      <c r="EQ80" s="107"/>
      <c r="ET80" s="198"/>
      <c r="EU80" s="199"/>
      <c r="EV80" s="2"/>
      <c r="EW80" s="43"/>
      <c r="EX80" s="85"/>
      <c r="EY80" s="107"/>
    </row>
    <row r="81" spans="126:155" x14ac:dyDescent="0.25">
      <c r="DV81" s="39"/>
      <c r="DW81" s="40"/>
      <c r="DY81" s="37"/>
      <c r="ED81" s="198"/>
      <c r="EE81" s="199"/>
      <c r="EF81" s="2"/>
      <c r="EG81" s="43"/>
      <c r="EH81" s="85"/>
      <c r="EI81" s="107"/>
      <c r="EL81" s="198"/>
      <c r="EM81" s="199"/>
      <c r="EN81" s="2"/>
      <c r="EO81" s="43"/>
      <c r="EP81" s="85"/>
      <c r="EQ81" s="107"/>
      <c r="ET81" s="198"/>
      <c r="EU81" s="199"/>
      <c r="EV81" s="2"/>
      <c r="EW81" s="43"/>
      <c r="EX81" s="85"/>
      <c r="EY81" s="107"/>
    </row>
    <row r="82" spans="126:155" x14ac:dyDescent="0.25">
      <c r="DV82" s="39"/>
      <c r="DW82" s="40"/>
      <c r="DY82" s="37"/>
      <c r="ED82" s="198"/>
      <c r="EE82" s="199"/>
      <c r="EF82" s="2"/>
      <c r="EG82" s="43"/>
      <c r="EH82" s="85"/>
      <c r="EI82" s="107"/>
      <c r="EL82" s="198"/>
      <c r="EM82" s="199"/>
      <c r="EN82" s="2"/>
      <c r="EO82" s="43"/>
      <c r="EP82" s="85"/>
      <c r="EQ82" s="107"/>
      <c r="ET82" s="198"/>
      <c r="EU82" s="199"/>
      <c r="EV82" s="2"/>
      <c r="EW82" s="43"/>
      <c r="EX82" s="85"/>
      <c r="EY82" s="107"/>
    </row>
    <row r="83" spans="126:155" x14ac:dyDescent="0.25">
      <c r="DV83" s="39"/>
      <c r="DW83" s="40"/>
      <c r="DY83" s="37"/>
      <c r="ED83" s="198"/>
      <c r="EE83" s="199"/>
      <c r="EF83" s="2"/>
      <c r="EG83" s="43"/>
      <c r="EH83" s="85"/>
      <c r="EI83" s="107"/>
      <c r="EL83" s="198"/>
      <c r="EM83" s="199"/>
      <c r="EN83" s="2"/>
      <c r="EO83" s="43"/>
      <c r="EP83" s="85"/>
      <c r="EQ83" s="107"/>
      <c r="ET83" s="198"/>
      <c r="EU83" s="199"/>
      <c r="EV83" s="2"/>
      <c r="EW83" s="43"/>
      <c r="EX83" s="85"/>
      <c r="EY83" s="107"/>
    </row>
    <row r="84" spans="126:155" x14ac:dyDescent="0.25">
      <c r="DV84" s="39"/>
      <c r="DW84" s="40"/>
      <c r="DY84" s="37"/>
      <c r="ED84" s="198"/>
      <c r="EE84" s="199"/>
      <c r="EF84" s="2"/>
      <c r="EG84" s="43"/>
      <c r="EH84" s="85"/>
      <c r="EI84" s="107"/>
      <c r="EL84" s="198"/>
      <c r="EM84" s="199"/>
      <c r="EN84" s="2"/>
      <c r="EO84" s="43"/>
      <c r="EP84" s="85"/>
      <c r="EQ84" s="107"/>
      <c r="ET84" s="198"/>
      <c r="EU84" s="199"/>
      <c r="EV84" s="2"/>
      <c r="EW84" s="43"/>
      <c r="EX84" s="85"/>
      <c r="EY84" s="107"/>
    </row>
    <row r="85" spans="126:155" x14ac:dyDescent="0.25">
      <c r="DV85" s="39"/>
      <c r="DW85" s="40"/>
      <c r="DY85" s="37"/>
      <c r="ED85" s="198"/>
      <c r="EE85" s="199"/>
      <c r="EF85" s="2"/>
      <c r="EG85" s="43"/>
      <c r="EH85" s="85"/>
      <c r="EI85" s="107"/>
      <c r="EL85" s="198"/>
      <c r="EM85" s="199"/>
      <c r="EN85" s="2"/>
      <c r="EO85" s="43"/>
      <c r="EP85" s="85"/>
      <c r="EQ85" s="107"/>
      <c r="ET85" s="198"/>
      <c r="EU85" s="199"/>
      <c r="EV85" s="2"/>
      <c r="EW85" s="43"/>
      <c r="EX85" s="85"/>
      <c r="EY85" s="107"/>
    </row>
    <row r="86" spans="126:155" x14ac:dyDescent="0.25">
      <c r="DV86" s="39"/>
      <c r="DW86" s="40"/>
      <c r="DY86" s="37"/>
      <c r="ED86" s="198"/>
      <c r="EE86" s="199"/>
      <c r="EF86" s="2"/>
      <c r="EG86" s="43"/>
      <c r="EH86" s="85"/>
      <c r="EI86" s="107"/>
      <c r="EL86" s="198"/>
      <c r="EM86" s="199"/>
      <c r="EN86" s="2"/>
      <c r="EO86" s="43"/>
      <c r="EP86" s="85"/>
      <c r="EQ86" s="107"/>
      <c r="ET86" s="198"/>
      <c r="EU86" s="199"/>
      <c r="EV86" s="2"/>
      <c r="EW86" s="43"/>
      <c r="EX86" s="85"/>
      <c r="EY86" s="107"/>
    </row>
    <row r="87" spans="126:155" x14ac:dyDescent="0.25">
      <c r="DV87" s="39"/>
      <c r="DW87" s="40"/>
      <c r="DY87" s="37"/>
      <c r="ED87" s="198"/>
      <c r="EE87" s="199"/>
      <c r="EF87" s="2"/>
      <c r="EG87" s="43"/>
      <c r="EH87" s="85"/>
      <c r="EI87" s="107"/>
      <c r="EL87" s="198"/>
      <c r="EM87" s="199"/>
      <c r="EN87" s="2"/>
      <c r="EO87" s="43"/>
      <c r="EP87" s="85"/>
      <c r="EQ87" s="107"/>
      <c r="ET87" s="198"/>
      <c r="EU87" s="199"/>
      <c r="EV87" s="2"/>
      <c r="EW87" s="43"/>
      <c r="EX87" s="85"/>
      <c r="EY87" s="107"/>
    </row>
    <row r="88" spans="126:155" x14ac:dyDescent="0.25">
      <c r="DV88" s="39"/>
      <c r="DW88" s="40"/>
      <c r="DY88" s="37"/>
      <c r="ED88" s="198"/>
      <c r="EE88" s="199"/>
      <c r="EF88" s="2"/>
      <c r="EG88" s="43"/>
      <c r="EH88" s="85"/>
      <c r="EI88" s="107"/>
      <c r="EL88" s="198"/>
      <c r="EM88" s="199"/>
      <c r="EN88" s="2"/>
      <c r="EO88" s="43"/>
      <c r="EP88" s="85"/>
      <c r="EQ88" s="107"/>
      <c r="ET88" s="198"/>
      <c r="EU88" s="199"/>
      <c r="EV88" s="2"/>
      <c r="EW88" s="43"/>
      <c r="EX88" s="85"/>
      <c r="EY88" s="107"/>
    </row>
    <row r="89" spans="126:155" x14ac:dyDescent="0.25">
      <c r="DV89" s="39"/>
      <c r="DW89" s="40"/>
      <c r="DY89" s="37"/>
      <c r="ED89" s="198"/>
      <c r="EE89" s="199"/>
      <c r="EF89" s="2"/>
      <c r="EG89" s="43"/>
      <c r="EH89" s="85"/>
      <c r="EI89" s="107"/>
      <c r="EL89" s="198"/>
      <c r="EM89" s="199"/>
      <c r="EN89" s="2"/>
      <c r="EO89" s="43"/>
      <c r="EP89" s="85"/>
      <c r="EQ89" s="107"/>
      <c r="ET89" s="198"/>
      <c r="EU89" s="199"/>
      <c r="EV89" s="2"/>
      <c r="EW89" s="43"/>
      <c r="EX89" s="85"/>
      <c r="EY89" s="107"/>
    </row>
    <row r="90" spans="126:155" x14ac:dyDescent="0.25">
      <c r="DV90" s="39"/>
      <c r="DW90" s="40"/>
      <c r="DY90" s="37"/>
      <c r="ED90" s="198"/>
      <c r="EE90" s="199"/>
      <c r="EF90" s="2"/>
      <c r="EG90" s="43"/>
      <c r="EH90" s="85"/>
      <c r="EI90" s="107"/>
      <c r="EL90" s="198"/>
      <c r="EM90" s="199"/>
      <c r="EN90" s="2"/>
      <c r="EO90" s="43"/>
      <c r="EP90" s="85"/>
      <c r="EQ90" s="107"/>
      <c r="ET90" s="198"/>
      <c r="EU90" s="199"/>
      <c r="EV90" s="2"/>
      <c r="EW90" s="43"/>
      <c r="EX90" s="85"/>
      <c r="EY90" s="107"/>
    </row>
    <row r="91" spans="126:155" x14ac:dyDescent="0.25">
      <c r="DV91" s="39"/>
      <c r="DW91" s="40"/>
      <c r="DY91" s="37"/>
      <c r="ED91" s="198"/>
      <c r="EE91" s="199"/>
      <c r="EF91" s="2"/>
      <c r="EG91" s="43"/>
      <c r="EH91" s="85"/>
      <c r="EI91" s="107"/>
      <c r="EL91" s="198"/>
      <c r="EM91" s="199"/>
      <c r="EN91" s="2"/>
      <c r="EO91" s="43"/>
      <c r="EP91" s="85"/>
      <c r="EQ91" s="107"/>
      <c r="ET91" s="198"/>
      <c r="EU91" s="199"/>
      <c r="EV91" s="2"/>
      <c r="EW91" s="43"/>
      <c r="EX91" s="85"/>
      <c r="EY91" s="107"/>
    </row>
    <row r="92" spans="126:155" x14ac:dyDescent="0.25">
      <c r="DV92" s="39"/>
      <c r="DW92" s="40"/>
      <c r="DY92" s="37"/>
      <c r="ED92" s="198"/>
      <c r="EE92" s="199"/>
      <c r="EF92" s="2"/>
      <c r="EG92" s="43"/>
      <c r="EH92" s="85"/>
      <c r="EI92" s="107"/>
      <c r="EL92" s="198"/>
      <c r="EM92" s="199"/>
      <c r="EN92" s="2"/>
      <c r="EO92" s="43"/>
      <c r="EP92" s="85"/>
      <c r="EQ92" s="107"/>
      <c r="ET92" s="198"/>
      <c r="EU92" s="199"/>
      <c r="EV92" s="2"/>
      <c r="EW92" s="43"/>
      <c r="EX92" s="85"/>
      <c r="EY92" s="107"/>
    </row>
    <row r="93" spans="126:155" x14ac:dyDescent="0.25">
      <c r="DV93" s="39"/>
      <c r="DW93" s="40"/>
      <c r="DY93" s="37"/>
      <c r="ED93" s="198"/>
      <c r="EE93" s="199"/>
      <c r="EF93" s="2"/>
      <c r="EG93" s="43"/>
      <c r="EH93" s="85"/>
      <c r="EI93" s="107"/>
      <c r="EL93" s="198"/>
      <c r="EM93" s="199"/>
      <c r="EN93" s="2"/>
      <c r="EO93" s="43"/>
      <c r="EP93" s="85"/>
      <c r="EQ93" s="107"/>
      <c r="ET93" s="198"/>
      <c r="EU93" s="199"/>
      <c r="EV93" s="2"/>
      <c r="EW93" s="43"/>
      <c r="EX93" s="85"/>
      <c r="EY93" s="107"/>
    </row>
    <row r="94" spans="126:155" x14ac:dyDescent="0.25">
      <c r="DV94" s="39"/>
      <c r="DW94" s="40"/>
      <c r="DY94" s="37"/>
      <c r="ED94" s="198"/>
      <c r="EE94" s="199"/>
      <c r="EF94" s="2"/>
      <c r="EG94" s="43"/>
      <c r="EH94" s="85"/>
      <c r="EI94" s="107"/>
      <c r="EL94" s="198"/>
      <c r="EM94" s="199"/>
      <c r="EN94" s="2"/>
      <c r="EO94" s="43"/>
      <c r="EP94" s="85"/>
      <c r="EQ94" s="107"/>
      <c r="ET94" s="198"/>
      <c r="EU94" s="199"/>
      <c r="EV94" s="2"/>
      <c r="EW94" s="43"/>
      <c r="EX94" s="85"/>
      <c r="EY94" s="107"/>
    </row>
    <row r="95" spans="126:155" x14ac:dyDescent="0.25">
      <c r="DV95" s="39"/>
      <c r="DW95" s="40"/>
      <c r="DY95" s="37"/>
      <c r="ED95" s="198"/>
      <c r="EE95" s="199"/>
      <c r="EF95" s="2"/>
      <c r="EG95" s="43"/>
      <c r="EH95" s="85"/>
      <c r="EI95" s="107"/>
      <c r="EL95" s="198"/>
      <c r="EM95" s="199"/>
      <c r="EN95" s="2"/>
      <c r="EO95" s="43"/>
      <c r="EP95" s="85"/>
      <c r="EQ95" s="107"/>
      <c r="ET95" s="198"/>
      <c r="EU95" s="199"/>
      <c r="EV95" s="2"/>
      <c r="EW95" s="43"/>
      <c r="EX95" s="85"/>
      <c r="EY95" s="107"/>
    </row>
    <row r="96" spans="126:155" x14ac:dyDescent="0.25">
      <c r="DV96" s="39"/>
      <c r="DW96" s="40"/>
      <c r="DY96" s="37"/>
      <c r="ED96" s="198"/>
      <c r="EE96" s="199"/>
      <c r="EF96" s="2"/>
      <c r="EG96" s="43"/>
      <c r="EH96" s="85"/>
      <c r="EI96" s="107"/>
      <c r="EL96" s="198"/>
      <c r="EM96" s="199"/>
      <c r="EN96" s="2"/>
      <c r="EO96" s="43"/>
      <c r="EP96" s="85"/>
      <c r="EQ96" s="107"/>
      <c r="ET96" s="198"/>
      <c r="EU96" s="199"/>
      <c r="EV96" s="2"/>
      <c r="EW96" s="43"/>
      <c r="EX96" s="85"/>
      <c r="EY96" s="107"/>
    </row>
    <row r="97" spans="126:155" x14ac:dyDescent="0.25">
      <c r="DV97" s="39"/>
      <c r="DW97" s="40"/>
      <c r="DY97" s="37"/>
      <c r="ED97" s="198"/>
      <c r="EE97" s="199"/>
      <c r="EF97" s="2"/>
      <c r="EG97" s="43"/>
      <c r="EH97" s="85"/>
      <c r="EI97" s="107"/>
      <c r="EL97" s="198"/>
      <c r="EM97" s="199"/>
      <c r="EN97" s="2"/>
      <c r="EO97" s="43"/>
      <c r="EP97" s="85"/>
      <c r="EQ97" s="107"/>
      <c r="ET97" s="198"/>
      <c r="EU97" s="199"/>
      <c r="EV97" s="2"/>
      <c r="EW97" s="43"/>
      <c r="EX97" s="85"/>
      <c r="EY97" s="107"/>
    </row>
    <row r="98" spans="126:155" x14ac:dyDescent="0.25">
      <c r="DV98" s="39"/>
      <c r="DW98" s="40"/>
      <c r="DY98" s="37"/>
      <c r="ED98" s="198"/>
      <c r="EE98" s="199"/>
      <c r="EF98" s="2"/>
      <c r="EG98" s="43"/>
      <c r="EH98" s="85"/>
      <c r="EI98" s="107"/>
      <c r="EL98" s="198"/>
      <c r="EM98" s="199"/>
      <c r="EN98" s="2"/>
      <c r="EO98" s="43"/>
      <c r="EP98" s="85"/>
      <c r="EQ98" s="107"/>
      <c r="ET98" s="198"/>
      <c r="EU98" s="199"/>
      <c r="EV98" s="2"/>
      <c r="EW98" s="43"/>
      <c r="EX98" s="85"/>
      <c r="EY98" s="107"/>
    </row>
    <row r="99" spans="126:155" x14ac:dyDescent="0.25">
      <c r="DV99" s="39"/>
      <c r="DW99" s="40"/>
      <c r="DY99" s="37"/>
      <c r="ED99" s="198"/>
      <c r="EE99" s="199"/>
      <c r="EF99" s="2"/>
      <c r="EG99" s="43"/>
      <c r="EH99" s="85"/>
      <c r="EI99" s="107"/>
      <c r="EL99" s="198"/>
      <c r="EM99" s="199"/>
      <c r="EN99" s="2"/>
      <c r="EO99" s="43"/>
      <c r="EP99" s="85"/>
      <c r="EQ99" s="107"/>
      <c r="ET99" s="198"/>
      <c r="EU99" s="199"/>
      <c r="EV99" s="2"/>
      <c r="EW99" s="43"/>
      <c r="EX99" s="85"/>
      <c r="EY99" s="107"/>
    </row>
    <row r="100" spans="126:155" x14ac:dyDescent="0.25">
      <c r="DV100" s="39"/>
      <c r="DW100" s="40"/>
      <c r="DY100" s="37"/>
      <c r="ED100" s="277"/>
      <c r="EE100" s="278"/>
      <c r="EF100" s="15"/>
      <c r="EG100" s="108"/>
      <c r="EH100" s="95"/>
      <c r="EI100" s="109"/>
      <c r="EL100" s="277"/>
      <c r="EM100" s="278"/>
      <c r="EN100" s="15"/>
      <c r="EO100" s="108"/>
      <c r="EP100" s="95"/>
      <c r="EQ100" s="109"/>
      <c r="ET100" s="277"/>
      <c r="EU100" s="278"/>
      <c r="EV100" s="15"/>
      <c r="EW100" s="108"/>
      <c r="EX100" s="95"/>
      <c r="EY100" s="109"/>
    </row>
  </sheetData>
  <sheetProtection algorithmName="SHA-512" hashValue="3pdojKMCLfAAvXPA9RfM35vcDJuk4hRr9zn6cwznwx1xAyrS8huzh0NZy7w8XlxCfcF/X2sBe7JdadlrVZo5Fg==" saltValue="cCMKeyqgDKAOKrjxWcxKfQ==" spinCount="100000" sheet="1" objects="1" scenarios="1" selectLockedCells="1"/>
  <mergeCells count="10">
    <mergeCell ref="B29:F29"/>
    <mergeCell ref="G29:I29"/>
    <mergeCell ref="J29:T29"/>
    <mergeCell ref="A1:S1"/>
    <mergeCell ref="T1:U1"/>
    <mergeCell ref="B2:F2"/>
    <mergeCell ref="G2:I2"/>
    <mergeCell ref="J2:T2"/>
    <mergeCell ref="A28:S28"/>
    <mergeCell ref="T28:U28"/>
  </mergeCells>
  <phoneticPr fontId="35"/>
  <conditionalFormatting sqref="F36">
    <cfRule type="expression" dxfId="405" priority="276">
      <formula>AND(E36=0,F36=0)</formula>
    </cfRule>
  </conditionalFormatting>
  <conditionalFormatting sqref="E36">
    <cfRule type="cellIs" dxfId="404" priority="275" operator="equal">
      <formula>0</formula>
    </cfRule>
  </conditionalFormatting>
  <conditionalFormatting sqref="L36">
    <cfRule type="cellIs" dxfId="403" priority="273" operator="equal">
      <formula>0</formula>
    </cfRule>
  </conditionalFormatting>
  <conditionalFormatting sqref="S36">
    <cfRule type="cellIs" dxfId="402" priority="271" operator="equal">
      <formula>0</formula>
    </cfRule>
  </conditionalFormatting>
  <conditionalFormatting sqref="S42">
    <cfRule type="cellIs" dxfId="401" priority="269" operator="equal">
      <formula>0</formula>
    </cfRule>
  </conditionalFormatting>
  <conditionalFormatting sqref="L42">
    <cfRule type="cellIs" dxfId="400" priority="267" operator="equal">
      <formula>0</formula>
    </cfRule>
  </conditionalFormatting>
  <conditionalFormatting sqref="E42">
    <cfRule type="cellIs" dxfId="399" priority="265" operator="equal">
      <formula>0</formula>
    </cfRule>
  </conditionalFormatting>
  <conditionalFormatting sqref="E48">
    <cfRule type="cellIs" dxfId="398" priority="263" operator="equal">
      <formula>0</formula>
    </cfRule>
  </conditionalFormatting>
  <conditionalFormatting sqref="L48">
    <cfRule type="cellIs" dxfId="397" priority="261" operator="equal">
      <formula>0</formula>
    </cfRule>
  </conditionalFormatting>
  <conditionalFormatting sqref="S48">
    <cfRule type="cellIs" dxfId="396" priority="259" operator="equal">
      <formula>0</formula>
    </cfRule>
  </conditionalFormatting>
  <conditionalFormatting sqref="S54">
    <cfRule type="cellIs" dxfId="395" priority="257" operator="equal">
      <formula>0</formula>
    </cfRule>
  </conditionalFormatting>
  <conditionalFormatting sqref="L54">
    <cfRule type="cellIs" dxfId="394" priority="255" operator="equal">
      <formula>0</formula>
    </cfRule>
  </conditionalFormatting>
  <conditionalFormatting sqref="M36">
    <cfRule type="expression" dxfId="393" priority="274">
      <formula>AND(L36=0,M36=0)</formula>
    </cfRule>
  </conditionalFormatting>
  <conditionalFormatting sqref="T36">
    <cfRule type="expression" dxfId="392" priority="272">
      <formula>AND(S36=0,T36=0)</formula>
    </cfRule>
  </conditionalFormatting>
  <conditionalFormatting sqref="T42">
    <cfRule type="expression" dxfId="391" priority="270">
      <formula>AND(S42=0,T42=0)</formula>
    </cfRule>
  </conditionalFormatting>
  <conditionalFormatting sqref="M42">
    <cfRule type="expression" dxfId="390" priority="268">
      <formula>AND(L42=0,M42=0)</formula>
    </cfRule>
  </conditionalFormatting>
  <conditionalFormatting sqref="F42">
    <cfRule type="expression" dxfId="389" priority="266">
      <formula>AND(E42=0,F42=0)</formula>
    </cfRule>
  </conditionalFormatting>
  <conditionalFormatting sqref="F48">
    <cfRule type="expression" dxfId="388" priority="264">
      <formula>AND(E48=0,F48=0)</formula>
    </cfRule>
  </conditionalFormatting>
  <conditionalFormatting sqref="M48">
    <cfRule type="expression" dxfId="387" priority="262">
      <formula>AND(L48=0,M48=0)</formula>
    </cfRule>
  </conditionalFormatting>
  <conditionalFormatting sqref="T48">
    <cfRule type="expression" dxfId="386" priority="260">
      <formula>AND(S48=0,T48=0)</formula>
    </cfRule>
  </conditionalFormatting>
  <conditionalFormatting sqref="T54">
    <cfRule type="expression" dxfId="385" priority="258">
      <formula>AND(S54=0,T54=0)</formula>
    </cfRule>
  </conditionalFormatting>
  <conditionalFormatting sqref="M54">
    <cfRule type="expression" dxfId="384" priority="256">
      <formula>AND(L54=0,M54=0)</formula>
    </cfRule>
  </conditionalFormatting>
  <conditionalFormatting sqref="F54">
    <cfRule type="expression" dxfId="383" priority="254">
      <formula>AND(E54=0,F54=0)</formula>
    </cfRule>
  </conditionalFormatting>
  <conditionalFormatting sqref="E54">
    <cfRule type="cellIs" dxfId="382" priority="253" operator="equal">
      <formula>0</formula>
    </cfRule>
  </conditionalFormatting>
  <conditionalFormatting sqref="C47">
    <cfRule type="expression" dxfId="381" priority="206">
      <formula>C47=0</formula>
    </cfRule>
  </conditionalFormatting>
  <conditionalFormatting sqref="J39">
    <cfRule type="expression" dxfId="380" priority="224">
      <formula>J39=0</formula>
    </cfRule>
  </conditionalFormatting>
  <conditionalFormatting sqref="J40">
    <cfRule type="expression" dxfId="379" priority="223">
      <formula>J40=0</formula>
    </cfRule>
  </conditionalFormatting>
  <conditionalFormatting sqref="K40">
    <cfRule type="expression" dxfId="378" priority="222">
      <formula>AND(J40=0,K40=0)</formula>
    </cfRule>
  </conditionalFormatting>
  <conditionalFormatting sqref="L40">
    <cfRule type="expression" dxfId="377" priority="221">
      <formula>AND(J40=0,K40=0,L40=0)</formula>
    </cfRule>
  </conditionalFormatting>
  <conditionalFormatting sqref="J47">
    <cfRule type="expression" dxfId="376" priority="199">
      <formula>J47=0</formula>
    </cfRule>
  </conditionalFormatting>
  <conditionalFormatting sqref="K47">
    <cfRule type="expression" dxfId="375" priority="198">
      <formula>AND(J47=0,K47=0)</formula>
    </cfRule>
  </conditionalFormatting>
  <conditionalFormatting sqref="L47">
    <cfRule type="expression" dxfId="374" priority="197">
      <formula>AND(J47=0,K47=0,L47=0)</formula>
    </cfRule>
  </conditionalFormatting>
  <conditionalFormatting sqref="Q40">
    <cfRule type="expression" dxfId="373" priority="216">
      <formula>Q40=0</formula>
    </cfRule>
  </conditionalFormatting>
  <conditionalFormatting sqref="Q39">
    <cfRule type="expression" dxfId="372" priority="217">
      <formula>Q39=0</formula>
    </cfRule>
  </conditionalFormatting>
  <conditionalFormatting sqref="J41">
    <cfRule type="expression" dxfId="371" priority="220">
      <formula>J41=0</formula>
    </cfRule>
  </conditionalFormatting>
  <conditionalFormatting sqref="C33">
    <cfRule type="expression" dxfId="370" priority="252">
      <formula>C33=0</formula>
    </cfRule>
  </conditionalFormatting>
  <conditionalFormatting sqref="C34">
    <cfRule type="expression" dxfId="369" priority="251">
      <formula>C34=0</formula>
    </cfRule>
  </conditionalFormatting>
  <conditionalFormatting sqref="D34">
    <cfRule type="expression" dxfId="368" priority="250">
      <formula>AND(C34=0,D34=0)</formula>
    </cfRule>
  </conditionalFormatting>
  <conditionalFormatting sqref="E34">
    <cfRule type="expression" dxfId="367" priority="249">
      <formula>AND(C34=0,D34=0,E34=0)</formula>
    </cfRule>
  </conditionalFormatting>
  <conditionalFormatting sqref="C35">
    <cfRule type="expression" dxfId="366" priority="248">
      <formula>C35=0</formula>
    </cfRule>
  </conditionalFormatting>
  <conditionalFormatting sqref="D35">
    <cfRule type="expression" dxfId="365" priority="247">
      <formula>AND(C35=0,D35=0)</formula>
    </cfRule>
  </conditionalFormatting>
  <conditionalFormatting sqref="E35">
    <cfRule type="expression" dxfId="364" priority="246">
      <formula>AND(C35=0,D35=0,E35=0)</formula>
    </cfRule>
  </conditionalFormatting>
  <conditionalFormatting sqref="J33">
    <cfRule type="expression" dxfId="363" priority="245">
      <formula>J33=0</formula>
    </cfRule>
  </conditionalFormatting>
  <conditionalFormatting sqref="J34">
    <cfRule type="expression" dxfId="362" priority="244">
      <formula>J34=0</formula>
    </cfRule>
  </conditionalFormatting>
  <conditionalFormatting sqref="K34">
    <cfRule type="expression" dxfId="361" priority="243">
      <formula>AND(J34=0,K34=0)</formula>
    </cfRule>
  </conditionalFormatting>
  <conditionalFormatting sqref="L34">
    <cfRule type="expression" dxfId="360" priority="242">
      <formula>AND(J34=0,K34=0,L34=0)</formula>
    </cfRule>
  </conditionalFormatting>
  <conditionalFormatting sqref="J35">
    <cfRule type="expression" dxfId="359" priority="241">
      <formula>J35=0</formula>
    </cfRule>
  </conditionalFormatting>
  <conditionalFormatting sqref="K35">
    <cfRule type="expression" dxfId="358" priority="240">
      <formula>AND(J35=0,K35=0)</formula>
    </cfRule>
  </conditionalFormatting>
  <conditionalFormatting sqref="L35">
    <cfRule type="expression" dxfId="357" priority="239">
      <formula>AND(J35=0,K35=0,L35=0)</formula>
    </cfRule>
  </conditionalFormatting>
  <conditionalFormatting sqref="Q33">
    <cfRule type="expression" dxfId="356" priority="238">
      <formula>Q33=0</formula>
    </cfRule>
  </conditionalFormatting>
  <conditionalFormatting sqref="Q34">
    <cfRule type="expression" dxfId="355" priority="237">
      <formula>Q34=0</formula>
    </cfRule>
  </conditionalFormatting>
  <conditionalFormatting sqref="R34">
    <cfRule type="expression" dxfId="354" priority="236">
      <formula>AND(Q34=0,R34=0)</formula>
    </cfRule>
  </conditionalFormatting>
  <conditionalFormatting sqref="S34">
    <cfRule type="expression" dxfId="353" priority="235">
      <formula>AND(Q34=0,R34=0,S34=0)</formula>
    </cfRule>
  </conditionalFormatting>
  <conditionalFormatting sqref="Q35">
    <cfRule type="expression" dxfId="352" priority="234">
      <formula>Q35=0</formula>
    </cfRule>
  </conditionalFormatting>
  <conditionalFormatting sqref="R35">
    <cfRule type="expression" dxfId="351" priority="233">
      <formula>AND(Q35=0,R35=0)</formula>
    </cfRule>
  </conditionalFormatting>
  <conditionalFormatting sqref="S35">
    <cfRule type="expression" dxfId="350" priority="232">
      <formula>AND(Q35=0,R35=0,S35=0)</formula>
    </cfRule>
  </conditionalFormatting>
  <conditionalFormatting sqref="C39">
    <cfRule type="expression" dxfId="349" priority="231">
      <formula>C39=0</formula>
    </cfRule>
  </conditionalFormatting>
  <conditionalFormatting sqref="C40">
    <cfRule type="expression" dxfId="348" priority="230">
      <formula>C40=0</formula>
    </cfRule>
  </conditionalFormatting>
  <conditionalFormatting sqref="D40">
    <cfRule type="expression" dxfId="347" priority="229">
      <formula>AND(C40=0,D40=0)</formula>
    </cfRule>
  </conditionalFormatting>
  <conditionalFormatting sqref="E40">
    <cfRule type="expression" dxfId="346" priority="228">
      <formula>AND(C40=0,D40=0,E40=0)</formula>
    </cfRule>
  </conditionalFormatting>
  <conditionalFormatting sqref="C41">
    <cfRule type="expression" dxfId="345" priority="227">
      <formula>C41=0</formula>
    </cfRule>
  </conditionalFormatting>
  <conditionalFormatting sqref="D41">
    <cfRule type="expression" dxfId="344" priority="226">
      <formula>AND(C41=0,D41=0)</formula>
    </cfRule>
  </conditionalFormatting>
  <conditionalFormatting sqref="E41">
    <cfRule type="expression" dxfId="343" priority="225">
      <formula>AND(C41=0,D41=0,E41=0)</formula>
    </cfRule>
  </conditionalFormatting>
  <conditionalFormatting sqref="K41">
    <cfRule type="expression" dxfId="342" priority="219">
      <formula>AND(J41=0,K41=0)</formula>
    </cfRule>
  </conditionalFormatting>
  <conditionalFormatting sqref="L41">
    <cfRule type="expression" dxfId="341" priority="218">
      <formula>AND(J41=0,K41=0,L41=0)</formula>
    </cfRule>
  </conditionalFormatting>
  <conditionalFormatting sqref="R40">
    <cfRule type="expression" dxfId="340" priority="215">
      <formula>AND(Q40=0,R40=0)</formula>
    </cfRule>
  </conditionalFormatting>
  <conditionalFormatting sqref="S40">
    <cfRule type="expression" dxfId="339" priority="214">
      <formula>AND(Q40=0,R40=0,S40=0)</formula>
    </cfRule>
  </conditionalFormatting>
  <conditionalFormatting sqref="Q41">
    <cfRule type="expression" dxfId="338" priority="213">
      <formula>Q41=0</formula>
    </cfRule>
  </conditionalFormatting>
  <conditionalFormatting sqref="R41">
    <cfRule type="expression" dxfId="337" priority="212">
      <formula>AND(Q41=0,R41=0)</formula>
    </cfRule>
  </conditionalFormatting>
  <conditionalFormatting sqref="S41">
    <cfRule type="expression" dxfId="336" priority="211">
      <formula>AND(Q41=0,R41=0,S41=0)</formula>
    </cfRule>
  </conditionalFormatting>
  <conditionalFormatting sqref="C45">
    <cfRule type="expression" dxfId="335" priority="210">
      <formula>C45=0</formula>
    </cfRule>
  </conditionalFormatting>
  <conditionalFormatting sqref="C46">
    <cfRule type="expression" dxfId="334" priority="209">
      <formula>C46=0</formula>
    </cfRule>
  </conditionalFormatting>
  <conditionalFormatting sqref="D46">
    <cfRule type="expression" dxfId="333" priority="208">
      <formula>AND(C46=0,D46=0)</formula>
    </cfRule>
  </conditionalFormatting>
  <conditionalFormatting sqref="E46">
    <cfRule type="expression" dxfId="332" priority="207">
      <formula>AND(C46=0,D46=0,E46=0)</formula>
    </cfRule>
  </conditionalFormatting>
  <conditionalFormatting sqref="D47">
    <cfRule type="expression" dxfId="331" priority="205">
      <formula>AND(C47=0,D47=0)</formula>
    </cfRule>
  </conditionalFormatting>
  <conditionalFormatting sqref="E47">
    <cfRule type="expression" dxfId="330" priority="204">
      <formula>AND(C47=0,D47=0,E47=0)</formula>
    </cfRule>
  </conditionalFormatting>
  <conditionalFormatting sqref="J45">
    <cfRule type="expression" dxfId="329" priority="203">
      <formula>J45=0</formula>
    </cfRule>
  </conditionalFormatting>
  <conditionalFormatting sqref="J46">
    <cfRule type="expression" dxfId="328" priority="202">
      <formula>J46=0</formula>
    </cfRule>
  </conditionalFormatting>
  <conditionalFormatting sqref="K46">
    <cfRule type="expression" dxfId="327" priority="201">
      <formula>AND(J46=0,K46=0)</formula>
    </cfRule>
  </conditionalFormatting>
  <conditionalFormatting sqref="L46">
    <cfRule type="expression" dxfId="326" priority="200">
      <formula>AND(J46=0,K46=0,L46=0)</formula>
    </cfRule>
  </conditionalFormatting>
  <conditionalFormatting sqref="Q45">
    <cfRule type="expression" dxfId="325" priority="196">
      <formula>Q45=0</formula>
    </cfRule>
  </conditionalFormatting>
  <conditionalFormatting sqref="Q46">
    <cfRule type="expression" dxfId="324" priority="195">
      <formula>Q46=0</formula>
    </cfRule>
  </conditionalFormatting>
  <conditionalFormatting sqref="R46">
    <cfRule type="expression" dxfId="323" priority="194">
      <formula>AND(Q46=0,R46=0)</formula>
    </cfRule>
  </conditionalFormatting>
  <conditionalFormatting sqref="S46">
    <cfRule type="expression" dxfId="322" priority="193">
      <formula>AND(Q46=0,R46=0,S46=0)</formula>
    </cfRule>
  </conditionalFormatting>
  <conditionalFormatting sqref="Q47">
    <cfRule type="expression" dxfId="321" priority="192">
      <formula>Q47=0</formula>
    </cfRule>
  </conditionalFormatting>
  <conditionalFormatting sqref="R47">
    <cfRule type="expression" dxfId="320" priority="191">
      <formula>AND(Q47=0,R47=0)</formula>
    </cfRule>
  </conditionalFormatting>
  <conditionalFormatting sqref="S47">
    <cfRule type="expression" dxfId="319" priority="190">
      <formula>AND(Q47=0,R47=0,S47=0)</formula>
    </cfRule>
  </conditionalFormatting>
  <conditionalFormatting sqref="C51">
    <cfRule type="expression" dxfId="318" priority="189">
      <formula>C51=0</formula>
    </cfRule>
  </conditionalFormatting>
  <conditionalFormatting sqref="C52">
    <cfRule type="expression" dxfId="317" priority="188">
      <formula>C52=0</formula>
    </cfRule>
  </conditionalFormatting>
  <conditionalFormatting sqref="D52">
    <cfRule type="expression" dxfId="316" priority="187">
      <formula>AND(C52=0,D52=0)</formula>
    </cfRule>
  </conditionalFormatting>
  <conditionalFormatting sqref="E52">
    <cfRule type="expression" dxfId="315" priority="186">
      <formula>AND(C52=0,D52=0,E52=0)</formula>
    </cfRule>
  </conditionalFormatting>
  <conditionalFormatting sqref="C53">
    <cfRule type="expression" dxfId="314" priority="185">
      <formula>C53=0</formula>
    </cfRule>
  </conditionalFormatting>
  <conditionalFormatting sqref="D53">
    <cfRule type="expression" dxfId="313" priority="184">
      <formula>AND(C53=0,D53=0)</formula>
    </cfRule>
  </conditionalFormatting>
  <conditionalFormatting sqref="E53">
    <cfRule type="expression" dxfId="312" priority="183">
      <formula>AND(C53=0,D53=0,E53=0)</formula>
    </cfRule>
  </conditionalFormatting>
  <conditionalFormatting sqref="J51">
    <cfRule type="expression" dxfId="311" priority="182">
      <formula>J51=0</formula>
    </cfRule>
  </conditionalFormatting>
  <conditionalFormatting sqref="J52">
    <cfRule type="expression" dxfId="310" priority="181">
      <formula>J52=0</formula>
    </cfRule>
  </conditionalFormatting>
  <conditionalFormatting sqref="K52">
    <cfRule type="expression" dxfId="309" priority="180">
      <formula>AND(J52=0,K52=0)</formula>
    </cfRule>
  </conditionalFormatting>
  <conditionalFormatting sqref="L52">
    <cfRule type="expression" dxfId="308" priority="179">
      <formula>AND(J52=0,K52=0,L52=0)</formula>
    </cfRule>
  </conditionalFormatting>
  <conditionalFormatting sqref="J53">
    <cfRule type="expression" dxfId="307" priority="178">
      <formula>J53=0</formula>
    </cfRule>
  </conditionalFormatting>
  <conditionalFormatting sqref="K53">
    <cfRule type="expression" dxfId="306" priority="177">
      <formula>AND(J53=0,K53=0)</formula>
    </cfRule>
  </conditionalFormatting>
  <conditionalFormatting sqref="L53">
    <cfRule type="expression" dxfId="305" priority="176">
      <formula>AND(J53=0,K53=0,L53=0)</formula>
    </cfRule>
  </conditionalFormatting>
  <conditionalFormatting sqref="Q51">
    <cfRule type="expression" dxfId="304" priority="175">
      <formula>Q51=0</formula>
    </cfRule>
  </conditionalFormatting>
  <conditionalFormatting sqref="Q52">
    <cfRule type="expression" dxfId="303" priority="174">
      <formula>Q52=0</formula>
    </cfRule>
  </conditionalFormatting>
  <conditionalFormatting sqref="R52">
    <cfRule type="expression" dxfId="302" priority="173">
      <formula>AND(Q52=0,R52=0)</formula>
    </cfRule>
  </conditionalFormatting>
  <conditionalFormatting sqref="S52">
    <cfRule type="expression" dxfId="301" priority="172">
      <formula>AND(Q52=0,R52=0,S52=0)</formula>
    </cfRule>
  </conditionalFormatting>
  <conditionalFormatting sqref="Q53">
    <cfRule type="expression" dxfId="300" priority="171">
      <formula>Q53=0</formula>
    </cfRule>
  </conditionalFormatting>
  <conditionalFormatting sqref="R53">
    <cfRule type="expression" dxfId="299" priority="170">
      <formula>AND(Q53=0,R53=0)</formula>
    </cfRule>
  </conditionalFormatting>
  <conditionalFormatting sqref="S53">
    <cfRule type="expression" dxfId="298" priority="169">
      <formula>AND(Q53=0,R53=0,S53=0)</formula>
    </cfRule>
  </conditionalFormatting>
  <conditionalFormatting sqref="BT55">
    <cfRule type="containsText" dxfId="297" priority="168" operator="containsText" text="ok">
      <formula>NOT(ISERROR(SEARCH("ok",BT55)))</formula>
    </cfRule>
  </conditionalFormatting>
  <conditionalFormatting sqref="AW33">
    <cfRule type="expression" dxfId="296" priority="167">
      <formula>AW33=0</formula>
    </cfRule>
  </conditionalFormatting>
  <conditionalFormatting sqref="AW34">
    <cfRule type="expression" dxfId="295" priority="166">
      <formula>AW34=0</formula>
    </cfRule>
  </conditionalFormatting>
  <conditionalFormatting sqref="AX34">
    <cfRule type="expression" dxfId="294" priority="165">
      <formula>AND(AW34=0,AX34=0)</formula>
    </cfRule>
  </conditionalFormatting>
  <conditionalFormatting sqref="AY34">
    <cfRule type="expression" dxfId="293" priority="164">
      <formula>AND(AW34=0,AX34=0,AY34=0)</formula>
    </cfRule>
  </conditionalFormatting>
  <conditionalFormatting sqref="AW35">
    <cfRule type="expression" dxfId="292" priority="163">
      <formula>AW35=0</formula>
    </cfRule>
  </conditionalFormatting>
  <conditionalFormatting sqref="AX35">
    <cfRule type="expression" dxfId="291" priority="162">
      <formula>AND(AW35=0,AX35=0)</formula>
    </cfRule>
  </conditionalFormatting>
  <conditionalFormatting sqref="AY35">
    <cfRule type="expression" dxfId="290" priority="161">
      <formula>AND(AW35=0,AX35=0,AY35=0)</formula>
    </cfRule>
  </conditionalFormatting>
  <conditionalFormatting sqref="DM43:DM54">
    <cfRule type="expression" dxfId="289" priority="160">
      <formula>DM43&lt;0</formula>
    </cfRule>
  </conditionalFormatting>
  <conditionalFormatting sqref="DI43:DJ54 CP43:CP54">
    <cfRule type="expression" dxfId="288" priority="159">
      <formula>CP43="OK"</formula>
    </cfRule>
  </conditionalFormatting>
  <conditionalFormatting sqref="DE43:DE54">
    <cfRule type="expression" dxfId="287" priority="158">
      <formula>DE43="OK"</formula>
    </cfRule>
  </conditionalFormatting>
  <conditionalFormatting sqref="DC43:DC54">
    <cfRule type="expression" dxfId="286" priority="157">
      <formula>DC43&lt;0</formula>
    </cfRule>
  </conditionalFormatting>
  <conditionalFormatting sqref="DH43:DH54">
    <cfRule type="expression" dxfId="285" priority="156">
      <formula>DH43&lt;0</formula>
    </cfRule>
  </conditionalFormatting>
  <conditionalFormatting sqref="CX43:CX54">
    <cfRule type="expression" dxfId="284" priority="155">
      <formula>CX43&lt;0</formula>
    </cfRule>
  </conditionalFormatting>
  <conditionalFormatting sqref="CN43:CN54">
    <cfRule type="expression" dxfId="283" priority="154">
      <formula>CN43="OK"</formula>
    </cfRule>
  </conditionalFormatting>
  <conditionalFormatting sqref="CC43:CC54">
    <cfRule type="expression" dxfId="282" priority="153">
      <formula>CC43="OK"</formula>
    </cfRule>
  </conditionalFormatting>
  <conditionalFormatting sqref="CA43:CA54">
    <cfRule type="expression" dxfId="281" priority="152">
      <formula>CA43="OK"</formula>
    </cfRule>
  </conditionalFormatting>
  <conditionalFormatting sqref="DD43:DD54">
    <cfRule type="expression" dxfId="280" priority="151">
      <formula>DD43="OK"</formula>
    </cfRule>
  </conditionalFormatting>
  <conditionalFormatting sqref="CY43:CY54">
    <cfRule type="expression" dxfId="279" priority="150">
      <formula>CY43="OK"</formula>
    </cfRule>
  </conditionalFormatting>
  <conditionalFormatting sqref="CZ43:CZ54">
    <cfRule type="expression" dxfId="278" priority="149">
      <formula>CZ43="OK"</formula>
    </cfRule>
  </conditionalFormatting>
  <conditionalFormatting sqref="BP43:BP54">
    <cfRule type="expression" dxfId="277" priority="148">
      <formula>BP43="OK"</formula>
    </cfRule>
  </conditionalFormatting>
  <conditionalFormatting sqref="BN43:BN54">
    <cfRule type="expression" dxfId="276" priority="147">
      <formula>BN43="OK"</formula>
    </cfRule>
  </conditionalFormatting>
  <conditionalFormatting sqref="CT43:CT54">
    <cfRule type="expression" dxfId="275" priority="146">
      <formula>CT43="OK"</formula>
    </cfRule>
  </conditionalFormatting>
  <conditionalFormatting sqref="CU43:CU54">
    <cfRule type="expression" dxfId="274" priority="145">
      <formula>CU43="OK"</formula>
    </cfRule>
  </conditionalFormatting>
  <conditionalFormatting sqref="AC43">
    <cfRule type="expression" dxfId="273" priority="144">
      <formula>AC43="OK"</formula>
    </cfRule>
  </conditionalFormatting>
  <conditionalFormatting sqref="AD43">
    <cfRule type="expression" dxfId="272" priority="143">
      <formula>AD43="OK"</formula>
    </cfRule>
  </conditionalFormatting>
  <conditionalFormatting sqref="AE43">
    <cfRule type="expression" dxfId="271" priority="142">
      <formula>AE43="OK"</formula>
    </cfRule>
  </conditionalFormatting>
  <conditionalFormatting sqref="AF43">
    <cfRule type="expression" dxfId="270" priority="141">
      <formula>AF43="OK"</formula>
    </cfRule>
  </conditionalFormatting>
  <conditionalFormatting sqref="AG43">
    <cfRule type="expression" dxfId="269" priority="140">
      <formula>AG43="OK"</formula>
    </cfRule>
  </conditionalFormatting>
  <conditionalFormatting sqref="AC44">
    <cfRule type="expression" dxfId="268" priority="139">
      <formula>AC44="OK"</formula>
    </cfRule>
  </conditionalFormatting>
  <conditionalFormatting sqref="AD44">
    <cfRule type="expression" dxfId="267" priority="138">
      <formula>AD44="OK"</formula>
    </cfRule>
  </conditionalFormatting>
  <conditionalFormatting sqref="AE44">
    <cfRule type="expression" dxfId="266" priority="137">
      <formula>AE44="OK"</formula>
    </cfRule>
  </conditionalFormatting>
  <conditionalFormatting sqref="AF44">
    <cfRule type="expression" dxfId="265" priority="136">
      <formula>AF44="OK"</formula>
    </cfRule>
  </conditionalFormatting>
  <conditionalFormatting sqref="AG44">
    <cfRule type="expression" dxfId="264" priority="135">
      <formula>AG44="OK"</formula>
    </cfRule>
  </conditionalFormatting>
  <conditionalFormatting sqref="AC45">
    <cfRule type="expression" dxfId="263" priority="134">
      <formula>AC45="OK"</formula>
    </cfRule>
  </conditionalFormatting>
  <conditionalFormatting sqref="AD45">
    <cfRule type="expression" dxfId="262" priority="133">
      <formula>AD45="OK"</formula>
    </cfRule>
  </conditionalFormatting>
  <conditionalFormatting sqref="AE45">
    <cfRule type="expression" dxfId="261" priority="132">
      <formula>AE45="OK"</formula>
    </cfRule>
  </conditionalFormatting>
  <conditionalFormatting sqref="AF45">
    <cfRule type="expression" dxfId="260" priority="131">
      <formula>AF45="OK"</formula>
    </cfRule>
  </conditionalFormatting>
  <conditionalFormatting sqref="AG45">
    <cfRule type="expression" dxfId="259" priority="130">
      <formula>AG45="OK"</formula>
    </cfRule>
  </conditionalFormatting>
  <conditionalFormatting sqref="AC46">
    <cfRule type="expression" dxfId="258" priority="129">
      <formula>AC46="OK"</formula>
    </cfRule>
  </conditionalFormatting>
  <conditionalFormatting sqref="AD46">
    <cfRule type="expression" dxfId="257" priority="128">
      <formula>AD46="OK"</formula>
    </cfRule>
  </conditionalFormatting>
  <conditionalFormatting sqref="AE46">
    <cfRule type="expression" dxfId="256" priority="127">
      <formula>AE46="OK"</formula>
    </cfRule>
  </conditionalFormatting>
  <conditionalFormatting sqref="AF46">
    <cfRule type="expression" dxfId="255" priority="126">
      <formula>AF46="OK"</formula>
    </cfRule>
  </conditionalFormatting>
  <conditionalFormatting sqref="AG46">
    <cfRule type="expression" dxfId="254" priority="125">
      <formula>AG46="OK"</formula>
    </cfRule>
  </conditionalFormatting>
  <conditionalFormatting sqref="AC47">
    <cfRule type="expression" dxfId="253" priority="124">
      <formula>AC47="OK"</formula>
    </cfRule>
  </conditionalFormatting>
  <conditionalFormatting sqref="AD47">
    <cfRule type="expression" dxfId="252" priority="123">
      <formula>AD47="OK"</formula>
    </cfRule>
  </conditionalFormatting>
  <conditionalFormatting sqref="AE47">
    <cfRule type="expression" dxfId="251" priority="122">
      <formula>AE47="OK"</formula>
    </cfRule>
  </conditionalFormatting>
  <conditionalFormatting sqref="AF47">
    <cfRule type="expression" dxfId="250" priority="121">
      <formula>AF47="OK"</formula>
    </cfRule>
  </conditionalFormatting>
  <conditionalFormatting sqref="AG47">
    <cfRule type="expression" dxfId="249" priority="120">
      <formula>AG47="OK"</formula>
    </cfRule>
  </conditionalFormatting>
  <conditionalFormatting sqref="AC48">
    <cfRule type="expression" dxfId="248" priority="119">
      <formula>AC48="OK"</formula>
    </cfRule>
  </conditionalFormatting>
  <conditionalFormatting sqref="AD48">
    <cfRule type="expression" dxfId="247" priority="118">
      <formula>AD48="OK"</formula>
    </cfRule>
  </conditionalFormatting>
  <conditionalFormatting sqref="AE48">
    <cfRule type="expression" dxfId="246" priority="117">
      <formula>AE48="OK"</formula>
    </cfRule>
  </conditionalFormatting>
  <conditionalFormatting sqref="AF48">
    <cfRule type="expression" dxfId="245" priority="116">
      <formula>AF48="OK"</formula>
    </cfRule>
  </conditionalFormatting>
  <conditionalFormatting sqref="AG48">
    <cfRule type="expression" dxfId="244" priority="115">
      <formula>AG48="OK"</formula>
    </cfRule>
  </conditionalFormatting>
  <conditionalFormatting sqref="AC49">
    <cfRule type="expression" dxfId="243" priority="114">
      <formula>AC49="OK"</formula>
    </cfRule>
  </conditionalFormatting>
  <conditionalFormatting sqref="AD49">
    <cfRule type="expression" dxfId="242" priority="113">
      <formula>AD49="OK"</formula>
    </cfRule>
  </conditionalFormatting>
  <conditionalFormatting sqref="AE49">
    <cfRule type="expression" dxfId="241" priority="112">
      <formula>AE49="OK"</formula>
    </cfRule>
  </conditionalFormatting>
  <conditionalFormatting sqref="AF49">
    <cfRule type="expression" dxfId="240" priority="111">
      <formula>AF49="OK"</formula>
    </cfRule>
  </conditionalFormatting>
  <conditionalFormatting sqref="AG49">
    <cfRule type="expression" dxfId="239" priority="110">
      <formula>AG49="OK"</formula>
    </cfRule>
  </conditionalFormatting>
  <conditionalFormatting sqref="AC50">
    <cfRule type="expression" dxfId="238" priority="109">
      <formula>AC50="OK"</formula>
    </cfRule>
  </conditionalFormatting>
  <conditionalFormatting sqref="AD50">
    <cfRule type="expression" dxfId="237" priority="108">
      <formula>AD50="OK"</formula>
    </cfRule>
  </conditionalFormatting>
  <conditionalFormatting sqref="AE50">
    <cfRule type="expression" dxfId="236" priority="107">
      <formula>AE50="OK"</formula>
    </cfRule>
  </conditionalFormatting>
  <conditionalFormatting sqref="AF50">
    <cfRule type="expression" dxfId="235" priority="106">
      <formula>AF50="OK"</formula>
    </cfRule>
  </conditionalFormatting>
  <conditionalFormatting sqref="AG50">
    <cfRule type="expression" dxfId="234" priority="105">
      <formula>AG50="OK"</formula>
    </cfRule>
  </conditionalFormatting>
  <conditionalFormatting sqref="AC51">
    <cfRule type="expression" dxfId="233" priority="104">
      <formula>AC51="OK"</formula>
    </cfRule>
  </conditionalFormatting>
  <conditionalFormatting sqref="AD51">
    <cfRule type="expression" dxfId="232" priority="103">
      <formula>AD51="OK"</formula>
    </cfRule>
  </conditionalFormatting>
  <conditionalFormatting sqref="AE51">
    <cfRule type="expression" dxfId="231" priority="102">
      <formula>AE51="OK"</formula>
    </cfRule>
  </conditionalFormatting>
  <conditionalFormatting sqref="AF51">
    <cfRule type="expression" dxfId="230" priority="101">
      <formula>AF51="OK"</formula>
    </cfRule>
  </conditionalFormatting>
  <conditionalFormatting sqref="AG51">
    <cfRule type="expression" dxfId="229" priority="100">
      <formula>AG51="OK"</formula>
    </cfRule>
  </conditionalFormatting>
  <conditionalFormatting sqref="AC52">
    <cfRule type="expression" dxfId="228" priority="99">
      <formula>AC52="OK"</formula>
    </cfRule>
  </conditionalFormatting>
  <conditionalFormatting sqref="AD52">
    <cfRule type="expression" dxfId="227" priority="98">
      <formula>AD52="OK"</formula>
    </cfRule>
  </conditionalFormatting>
  <conditionalFormatting sqref="AE52">
    <cfRule type="expression" dxfId="226" priority="97">
      <formula>AE52="OK"</formula>
    </cfRule>
  </conditionalFormatting>
  <conditionalFormatting sqref="AF52">
    <cfRule type="expression" dxfId="225" priority="96">
      <formula>AF52="OK"</formula>
    </cfRule>
  </conditionalFormatting>
  <conditionalFormatting sqref="AG52">
    <cfRule type="expression" dxfId="224" priority="95">
      <formula>AG52="OK"</formula>
    </cfRule>
  </conditionalFormatting>
  <conditionalFormatting sqref="AC53">
    <cfRule type="expression" dxfId="223" priority="94">
      <formula>AC53="OK"</formula>
    </cfRule>
  </conditionalFormatting>
  <conditionalFormatting sqref="AD53">
    <cfRule type="expression" dxfId="222" priority="93">
      <formula>AD53="OK"</formula>
    </cfRule>
  </conditionalFormatting>
  <conditionalFormatting sqref="AE53">
    <cfRule type="expression" dxfId="221" priority="92">
      <formula>AE53="OK"</formula>
    </cfRule>
  </conditionalFormatting>
  <conditionalFormatting sqref="AF53">
    <cfRule type="expression" dxfId="220" priority="91">
      <formula>AF53="OK"</formula>
    </cfRule>
  </conditionalFormatting>
  <conditionalFormatting sqref="AG53">
    <cfRule type="expression" dxfId="219" priority="90">
      <formula>AG53="OK"</formula>
    </cfRule>
  </conditionalFormatting>
  <conditionalFormatting sqref="AC54">
    <cfRule type="expression" dxfId="218" priority="89">
      <formula>AC54="OK"</formula>
    </cfRule>
  </conditionalFormatting>
  <conditionalFormatting sqref="AD54">
    <cfRule type="expression" dxfId="217" priority="88">
      <formula>AD54="OK"</formula>
    </cfRule>
  </conditionalFormatting>
  <conditionalFormatting sqref="AE54">
    <cfRule type="expression" dxfId="216" priority="87">
      <formula>AE54="OK"</formula>
    </cfRule>
  </conditionalFormatting>
  <conditionalFormatting sqref="AF54">
    <cfRule type="expression" dxfId="215" priority="86">
      <formula>AF54="OK"</formula>
    </cfRule>
  </conditionalFormatting>
  <conditionalFormatting sqref="AG54">
    <cfRule type="expression" dxfId="214" priority="85">
      <formula>AG54="OK"</formula>
    </cfRule>
  </conditionalFormatting>
  <conditionalFormatting sqref="D7">
    <cfRule type="expression" dxfId="213" priority="82">
      <formula>AND(C7=0,D7=0)</formula>
    </cfRule>
  </conditionalFormatting>
  <conditionalFormatting sqref="C6">
    <cfRule type="expression" dxfId="212" priority="84">
      <formula>C6=0</formula>
    </cfRule>
  </conditionalFormatting>
  <conditionalFormatting sqref="C7">
    <cfRule type="expression" dxfId="211" priority="83">
      <formula>C7=0</formula>
    </cfRule>
  </conditionalFormatting>
  <conditionalFormatting sqref="E7">
    <cfRule type="expression" dxfId="210" priority="81">
      <formula>AND(C7=0,D7=0,E7=0)</formula>
    </cfRule>
  </conditionalFormatting>
  <conditionalFormatting sqref="C8">
    <cfRule type="expression" dxfId="209" priority="80">
      <formula>C8=0</formula>
    </cfRule>
  </conditionalFormatting>
  <conditionalFormatting sqref="D8">
    <cfRule type="expression" dxfId="208" priority="79">
      <formula>AND(C8=0,D8=0)</formula>
    </cfRule>
  </conditionalFormatting>
  <conditionalFormatting sqref="E8">
    <cfRule type="expression" dxfId="207" priority="78">
      <formula>AND(C8=0,D8=0,E8=0)</formula>
    </cfRule>
  </conditionalFormatting>
  <conditionalFormatting sqref="K7">
    <cfRule type="expression" dxfId="206" priority="75">
      <formula>AND(J7=0,K7=0)</formula>
    </cfRule>
  </conditionalFormatting>
  <conditionalFormatting sqref="J6">
    <cfRule type="expression" dxfId="205" priority="77">
      <formula>J6=0</formula>
    </cfRule>
  </conditionalFormatting>
  <conditionalFormatting sqref="J7">
    <cfRule type="expression" dxfId="204" priority="76">
      <formula>J7=0</formula>
    </cfRule>
  </conditionalFormatting>
  <conditionalFormatting sqref="L7">
    <cfRule type="expression" dxfId="203" priority="74">
      <formula>AND(J7=0,K7=0,L7=0)</formula>
    </cfRule>
  </conditionalFormatting>
  <conditionalFormatting sqref="J8">
    <cfRule type="expression" dxfId="202" priority="73">
      <formula>J8=0</formula>
    </cfRule>
  </conditionalFormatting>
  <conditionalFormatting sqref="K8">
    <cfRule type="expression" dxfId="201" priority="72">
      <formula>AND(J8=0,K8=0)</formula>
    </cfRule>
  </conditionalFormatting>
  <conditionalFormatting sqref="L8">
    <cfRule type="expression" dxfId="200" priority="71">
      <formula>AND(J8=0,K8=0,L8=0)</formula>
    </cfRule>
  </conditionalFormatting>
  <conditionalFormatting sqref="R7">
    <cfRule type="expression" dxfId="199" priority="68">
      <formula>AND(Q7=0,R7=0)</formula>
    </cfRule>
  </conditionalFormatting>
  <conditionalFormatting sqref="Q6">
    <cfRule type="expression" dxfId="198" priority="70">
      <formula>Q6=0</formula>
    </cfRule>
  </conditionalFormatting>
  <conditionalFormatting sqref="Q7">
    <cfRule type="expression" dxfId="197" priority="69">
      <formula>Q7=0</formula>
    </cfRule>
  </conditionalFormatting>
  <conditionalFormatting sqref="S7">
    <cfRule type="expression" dxfId="196" priority="67">
      <formula>AND(Q7=0,R7=0,S7=0)</formula>
    </cfRule>
  </conditionalFormatting>
  <conditionalFormatting sqref="Q8">
    <cfRule type="expression" dxfId="195" priority="66">
      <formula>Q8=0</formula>
    </cfRule>
  </conditionalFormatting>
  <conditionalFormatting sqref="R8">
    <cfRule type="expression" dxfId="194" priority="65">
      <formula>AND(Q8=0,R8=0)</formula>
    </cfRule>
  </conditionalFormatting>
  <conditionalFormatting sqref="S8">
    <cfRule type="expression" dxfId="193" priority="64">
      <formula>AND(Q8=0,R8=0,S8=0)</formula>
    </cfRule>
  </conditionalFormatting>
  <conditionalFormatting sqref="D13">
    <cfRule type="expression" dxfId="192" priority="61">
      <formula>AND(C13=0,D13=0)</formula>
    </cfRule>
  </conditionalFormatting>
  <conditionalFormatting sqref="C12">
    <cfRule type="expression" dxfId="191" priority="63">
      <formula>C12=0</formula>
    </cfRule>
  </conditionalFormatting>
  <conditionalFormatting sqref="C13">
    <cfRule type="expression" dxfId="190" priority="62">
      <formula>C13=0</formula>
    </cfRule>
  </conditionalFormatting>
  <conditionalFormatting sqref="E13">
    <cfRule type="expression" dxfId="189" priority="60">
      <formula>AND(C13=0,D13=0,E13=0)</formula>
    </cfRule>
  </conditionalFormatting>
  <conditionalFormatting sqref="C14">
    <cfRule type="expression" dxfId="188" priority="59">
      <formula>C14=0</formula>
    </cfRule>
  </conditionalFormatting>
  <conditionalFormatting sqref="D14">
    <cfRule type="expression" dxfId="187" priority="58">
      <formula>AND(C14=0,D14=0)</formula>
    </cfRule>
  </conditionalFormatting>
  <conditionalFormatting sqref="E14">
    <cfRule type="expression" dxfId="186" priority="57">
      <formula>AND(C14=0,D14=0,E14=0)</formula>
    </cfRule>
  </conditionalFormatting>
  <conditionalFormatting sqref="K13">
    <cfRule type="expression" dxfId="185" priority="54">
      <formula>AND(J13=0,K13=0)</formula>
    </cfRule>
  </conditionalFormatting>
  <conditionalFormatting sqref="J12">
    <cfRule type="expression" dxfId="184" priority="56">
      <formula>J12=0</formula>
    </cfRule>
  </conditionalFormatting>
  <conditionalFormatting sqref="J13">
    <cfRule type="expression" dxfId="183" priority="55">
      <formula>J13=0</formula>
    </cfRule>
  </conditionalFormatting>
  <conditionalFormatting sqref="L13">
    <cfRule type="expression" dxfId="182" priority="53">
      <formula>AND(J13=0,K13=0,L13=0)</formula>
    </cfRule>
  </conditionalFormatting>
  <conditionalFormatting sqref="J14">
    <cfRule type="expression" dxfId="181" priority="52">
      <formula>J14=0</formula>
    </cfRule>
  </conditionalFormatting>
  <conditionalFormatting sqref="K14">
    <cfRule type="expression" dxfId="180" priority="51">
      <formula>AND(J14=0,K14=0)</formula>
    </cfRule>
  </conditionalFormatting>
  <conditionalFormatting sqref="L14">
    <cfRule type="expression" dxfId="179" priority="50">
      <formula>AND(J14=0,K14=0,L14=0)</formula>
    </cfRule>
  </conditionalFormatting>
  <conditionalFormatting sqref="R13">
    <cfRule type="expression" dxfId="178" priority="47">
      <formula>AND(Q13=0,R13=0)</formula>
    </cfRule>
  </conditionalFormatting>
  <conditionalFormatting sqref="Q12">
    <cfRule type="expression" dxfId="177" priority="49">
      <formula>Q12=0</formula>
    </cfRule>
  </conditionalFormatting>
  <conditionalFormatting sqref="Q13">
    <cfRule type="expression" dxfId="176" priority="48">
      <formula>Q13=0</formula>
    </cfRule>
  </conditionalFormatting>
  <conditionalFormatting sqref="S13">
    <cfRule type="expression" dxfId="175" priority="46">
      <formula>AND(Q13=0,R13=0,S13=0)</formula>
    </cfRule>
  </conditionalFormatting>
  <conditionalFormatting sqref="Q14">
    <cfRule type="expression" dxfId="174" priority="45">
      <formula>Q14=0</formula>
    </cfRule>
  </conditionalFormatting>
  <conditionalFormatting sqref="R14">
    <cfRule type="expression" dxfId="173" priority="44">
      <formula>AND(Q14=0,R14=0)</formula>
    </cfRule>
  </conditionalFormatting>
  <conditionalFormatting sqref="S14">
    <cfRule type="expression" dxfId="172" priority="43">
      <formula>AND(Q14=0,R14=0,S14=0)</formula>
    </cfRule>
  </conditionalFormatting>
  <conditionalFormatting sqref="D19">
    <cfRule type="expression" dxfId="171" priority="40">
      <formula>AND(C19=0,D19=0)</formula>
    </cfRule>
  </conditionalFormatting>
  <conditionalFormatting sqref="C18">
    <cfRule type="expression" dxfId="170" priority="42">
      <formula>C18=0</formula>
    </cfRule>
  </conditionalFormatting>
  <conditionalFormatting sqref="C19">
    <cfRule type="expression" dxfId="169" priority="41">
      <formula>C19=0</formula>
    </cfRule>
  </conditionalFormatting>
  <conditionalFormatting sqref="E19">
    <cfRule type="expression" dxfId="168" priority="39">
      <formula>AND(C19=0,D19=0,E19=0)</formula>
    </cfRule>
  </conditionalFormatting>
  <conditionalFormatting sqref="C20">
    <cfRule type="expression" dxfId="167" priority="38">
      <formula>C20=0</formula>
    </cfRule>
  </conditionalFormatting>
  <conditionalFormatting sqref="D20">
    <cfRule type="expression" dxfId="166" priority="37">
      <formula>AND(C20=0,D20=0)</formula>
    </cfRule>
  </conditionalFormatting>
  <conditionalFormatting sqref="E20">
    <cfRule type="expression" dxfId="165" priority="36">
      <formula>AND(C20=0,D20=0,E20=0)</formula>
    </cfRule>
  </conditionalFormatting>
  <conditionalFormatting sqref="K19">
    <cfRule type="expression" dxfId="164" priority="33">
      <formula>AND(J19=0,K19=0)</formula>
    </cfRule>
  </conditionalFormatting>
  <conditionalFormatting sqref="J18">
    <cfRule type="expression" dxfId="163" priority="35">
      <formula>J18=0</formula>
    </cfRule>
  </conditionalFormatting>
  <conditionalFormatting sqref="J19">
    <cfRule type="expression" dxfId="162" priority="34">
      <formula>J19=0</formula>
    </cfRule>
  </conditionalFormatting>
  <conditionalFormatting sqref="L19">
    <cfRule type="expression" dxfId="161" priority="32">
      <formula>AND(J19=0,K19=0,L19=0)</formula>
    </cfRule>
  </conditionalFormatting>
  <conditionalFormatting sqref="J20">
    <cfRule type="expression" dxfId="160" priority="31">
      <formula>J20=0</formula>
    </cfRule>
  </conditionalFormatting>
  <conditionalFormatting sqref="K20">
    <cfRule type="expression" dxfId="159" priority="30">
      <formula>AND(J20=0,K20=0)</formula>
    </cfRule>
  </conditionalFormatting>
  <conditionalFormatting sqref="L20">
    <cfRule type="expression" dxfId="158" priority="29">
      <formula>AND(J20=0,K20=0,L20=0)</formula>
    </cfRule>
  </conditionalFormatting>
  <conditionalFormatting sqref="R19">
    <cfRule type="expression" dxfId="157" priority="26">
      <formula>AND(Q19=0,R19=0)</formula>
    </cfRule>
  </conditionalFormatting>
  <conditionalFormatting sqref="Q18">
    <cfRule type="expression" dxfId="156" priority="28">
      <formula>Q18=0</formula>
    </cfRule>
  </conditionalFormatting>
  <conditionalFormatting sqref="Q19">
    <cfRule type="expression" dxfId="155" priority="27">
      <formula>Q19=0</formula>
    </cfRule>
  </conditionalFormatting>
  <conditionalFormatting sqref="S19">
    <cfRule type="expression" dxfId="154" priority="25">
      <formula>AND(Q19=0,R19=0,S19=0)</formula>
    </cfRule>
  </conditionalFormatting>
  <conditionalFormatting sqref="Q20">
    <cfRule type="expression" dxfId="153" priority="24">
      <formula>Q20=0</formula>
    </cfRule>
  </conditionalFormatting>
  <conditionalFormatting sqref="R20">
    <cfRule type="expression" dxfId="152" priority="23">
      <formula>AND(Q20=0,R20=0)</formula>
    </cfRule>
  </conditionalFormatting>
  <conditionalFormatting sqref="S20">
    <cfRule type="expression" dxfId="151" priority="22">
      <formula>AND(Q20=0,R20=0,S20=0)</formula>
    </cfRule>
  </conditionalFormatting>
  <conditionalFormatting sqref="D25">
    <cfRule type="expression" dxfId="150" priority="19">
      <formula>AND(C25=0,D25=0)</formula>
    </cfRule>
  </conditionalFormatting>
  <conditionalFormatting sqref="C24">
    <cfRule type="expression" dxfId="149" priority="21">
      <formula>C24=0</formula>
    </cfRule>
  </conditionalFormatting>
  <conditionalFormatting sqref="C25">
    <cfRule type="expression" dxfId="148" priority="20">
      <formula>C25=0</formula>
    </cfRule>
  </conditionalFormatting>
  <conditionalFormatting sqref="E25">
    <cfRule type="expression" dxfId="147" priority="18">
      <formula>AND(C25=0,D25=0,E25=0)</formula>
    </cfRule>
  </conditionalFormatting>
  <conditionalFormatting sqref="C26">
    <cfRule type="expression" dxfId="146" priority="17">
      <formula>C26=0</formula>
    </cfRule>
  </conditionalFormatting>
  <conditionalFormatting sqref="D26">
    <cfRule type="expression" dxfId="145" priority="16">
      <formula>AND(C26=0,D26=0)</formula>
    </cfRule>
  </conditionalFormatting>
  <conditionalFormatting sqref="E26">
    <cfRule type="expression" dxfId="144" priority="15">
      <formula>AND(C26=0,D26=0,E26=0)</formula>
    </cfRule>
  </conditionalFormatting>
  <conditionalFormatting sqref="K25">
    <cfRule type="expression" dxfId="143" priority="12">
      <formula>AND(J25=0,K25=0)</formula>
    </cfRule>
  </conditionalFormatting>
  <conditionalFormatting sqref="J24">
    <cfRule type="expression" dxfId="142" priority="14">
      <formula>J24=0</formula>
    </cfRule>
  </conditionalFormatting>
  <conditionalFormatting sqref="J25">
    <cfRule type="expression" dxfId="141" priority="13">
      <formula>J25=0</formula>
    </cfRule>
  </conditionalFormatting>
  <conditionalFormatting sqref="L25">
    <cfRule type="expression" dxfId="140" priority="11">
      <formula>AND(J25=0,K25=0,L25=0)</formula>
    </cfRule>
  </conditionalFormatting>
  <conditionalFormatting sqref="J26">
    <cfRule type="expression" dxfId="139" priority="10">
      <formula>J26=0</formula>
    </cfRule>
  </conditionalFormatting>
  <conditionalFormatting sqref="K26">
    <cfRule type="expression" dxfId="138" priority="9">
      <formula>AND(J26=0,K26=0)</formula>
    </cfRule>
  </conditionalFormatting>
  <conditionalFormatting sqref="L26">
    <cfRule type="expression" dxfId="137" priority="8">
      <formula>AND(J26=0,K26=0,L26=0)</formula>
    </cfRule>
  </conditionalFormatting>
  <conditionalFormatting sqref="R25">
    <cfRule type="expression" dxfId="136" priority="5">
      <formula>AND(Q25=0,R25=0)</formula>
    </cfRule>
  </conditionalFormatting>
  <conditionalFormatting sqref="Q24">
    <cfRule type="expression" dxfId="135" priority="7">
      <formula>Q24=0</formula>
    </cfRule>
  </conditionalFormatting>
  <conditionalFormatting sqref="Q25">
    <cfRule type="expression" dxfId="134" priority="6">
      <formula>Q25=0</formula>
    </cfRule>
  </conditionalFormatting>
  <conditionalFormatting sqref="S25">
    <cfRule type="expression" dxfId="133" priority="4">
      <formula>AND(Q25=0,R25=0,S25=0)</formula>
    </cfRule>
  </conditionalFormatting>
  <conditionalFormatting sqref="Q26">
    <cfRule type="expression" dxfId="132" priority="3">
      <formula>Q26=0</formula>
    </cfRule>
  </conditionalFormatting>
  <conditionalFormatting sqref="R26">
    <cfRule type="expression" dxfId="131" priority="2">
      <formula>AND(Q26=0,R26=0)</formula>
    </cfRule>
  </conditionalFormatting>
  <conditionalFormatting sqref="S26">
    <cfRule type="expression" dxfId="130" priority="1">
      <formula>AND(Q26=0,R26=0,S26=0)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opLeftCell="A28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3" t="s">
        <v>417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4">
        <v>1</v>
      </c>
      <c r="R1" s="164"/>
      <c r="S1" s="156"/>
      <c r="T1" s="156"/>
      <c r="U1" s="156"/>
      <c r="V1" s="156"/>
      <c r="W1" s="156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3.3803102738642843E-2</v>
      </c>
      <c r="BZ1" s="40">
        <f ca="1">RANK(BY1,$BY$1:$BY$100,)</f>
        <v>41</v>
      </c>
      <c r="CA1" s="17"/>
      <c r="CB1" s="37">
        <v>1</v>
      </c>
      <c r="CC1" s="37">
        <v>1</v>
      </c>
      <c r="CD1" s="37">
        <v>1</v>
      </c>
      <c r="CF1" s="38" t="s">
        <v>23</v>
      </c>
      <c r="CG1" s="39">
        <f ca="1">RAND()</f>
        <v>0.11047174355054457</v>
      </c>
      <c r="CH1" s="40">
        <f ca="1">RANK(CG1,$CG$1:$CG$100,)</f>
        <v>92</v>
      </c>
      <c r="CI1" s="17"/>
      <c r="CJ1" s="37">
        <v>1</v>
      </c>
      <c r="CK1" s="37">
        <v>0</v>
      </c>
      <c r="CL1" s="37">
        <v>0</v>
      </c>
      <c r="CN1" s="38" t="s">
        <v>24</v>
      </c>
      <c r="CO1" s="39">
        <f ca="1">RAND()</f>
        <v>0.61424976649650831</v>
      </c>
      <c r="CP1" s="40">
        <f t="shared" ref="CP1:CP64" ca="1" si="0">RANK(CO1,$CO$1:$CO$100,)</f>
        <v>38</v>
      </c>
      <c r="CQ1" s="17"/>
      <c r="CR1" s="37">
        <v>1</v>
      </c>
      <c r="CS1" s="37">
        <v>0</v>
      </c>
      <c r="CT1" s="37">
        <v>0</v>
      </c>
      <c r="CV1" s="37"/>
      <c r="CW1" s="37"/>
    </row>
    <row r="2" spans="1:101" s="1" customFormat="1" ht="38.25" customHeight="1" thickBot="1" x14ac:dyDescent="0.3">
      <c r="A2" s="2"/>
      <c r="B2" s="160" t="s">
        <v>0</v>
      </c>
      <c r="C2" s="161"/>
      <c r="D2" s="161"/>
      <c r="E2" s="162"/>
      <c r="F2" s="160" t="s">
        <v>1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2"/>
      <c r="R2" s="2"/>
      <c r="X2" s="37"/>
      <c r="Y2" s="56" t="s">
        <v>106</v>
      </c>
      <c r="Z2" s="41">
        <f ca="1">IF(AND(BC2&lt;0,AP2&lt;9),AP2+1,AP2)</f>
        <v>9</v>
      </c>
      <c r="AA2" s="41">
        <f ca="1">AQ2</f>
        <v>9</v>
      </c>
      <c r="AB2" s="41">
        <f ca="1">AR2</f>
        <v>3</v>
      </c>
      <c r="AC2" s="37"/>
      <c r="AD2" s="41">
        <f ca="1">IF(AND(BC2&lt;0,AP2=9),AT2-1,AT2)</f>
        <v>5</v>
      </c>
      <c r="AE2" s="41">
        <f ca="1">AU2</f>
        <v>1</v>
      </c>
      <c r="AF2" s="41">
        <f ca="1">IF(BA2=0,RANDBETWEEN(1,9),AV2)</f>
        <v>7</v>
      </c>
      <c r="AG2" s="37"/>
      <c r="AH2" s="56" t="s">
        <v>418</v>
      </c>
      <c r="AI2" s="41">
        <f ca="1">Z2*100+AA2*10+AB2</f>
        <v>993</v>
      </c>
      <c r="AJ2" s="61" t="s">
        <v>179</v>
      </c>
      <c r="AK2" s="41">
        <f ca="1">AD2*100+AE2*10+AF2</f>
        <v>517</v>
      </c>
      <c r="AL2" s="61" t="s">
        <v>183</v>
      </c>
      <c r="AM2" s="41">
        <f t="shared" ref="AM2:AM13" ca="1" si="1">AI2-AK2</f>
        <v>476</v>
      </c>
      <c r="AN2" s="37"/>
      <c r="AO2" s="56" t="s">
        <v>418</v>
      </c>
      <c r="AP2" s="83">
        <f ca="1">VLOOKUP($BZ1,$CB$1:$CD$101,2,FALSE)</f>
        <v>9</v>
      </c>
      <c r="AQ2" s="83">
        <f ca="1">VLOOKUP($CH1,$CJ$1:$CL$101,2,FALSE)</f>
        <v>9</v>
      </c>
      <c r="AR2" s="83">
        <f ca="1">VLOOKUP($CP1,$CR$1:$CT$101,2,FALSE)</f>
        <v>3</v>
      </c>
      <c r="AS2" s="37"/>
      <c r="AT2" s="83">
        <f ca="1">VLOOKUP($BZ1,$CB$1:$CD$101,3,FALSE)</f>
        <v>5</v>
      </c>
      <c r="AU2" s="83">
        <f ca="1">VLOOKUP($CH1,$CJ$1:$CL$101,3,FALSE)</f>
        <v>1</v>
      </c>
      <c r="AV2" s="83">
        <f ca="1">VLOOKUP($CP1,$CR$1:$CT$101,3,FALSE)</f>
        <v>7</v>
      </c>
      <c r="AW2" s="37"/>
      <c r="AX2" s="56" t="s">
        <v>418</v>
      </c>
      <c r="AY2" s="41">
        <f ca="1">AP2*100+AQ2*10+AR2</f>
        <v>993</v>
      </c>
      <c r="AZ2" s="61" t="s">
        <v>179</v>
      </c>
      <c r="BA2" s="41">
        <f ca="1">AT2*100+AU2*10+AV2</f>
        <v>517</v>
      </c>
      <c r="BB2" s="61" t="s">
        <v>183</v>
      </c>
      <c r="BC2" s="41">
        <f t="shared" ref="BC2:BC13" ca="1" si="2">AY2-BA2</f>
        <v>476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45" ca="1" si="3">RAND()</f>
        <v>0.29635618550204945</v>
      </c>
      <c r="BZ2" s="40">
        <f t="shared" ref="BZ2:BZ45" ca="1" si="4">RANK(BY2,$BY$1:$BY$100,)</f>
        <v>32</v>
      </c>
      <c r="CA2" s="17"/>
      <c r="CB2" s="37">
        <v>2</v>
      </c>
      <c r="CC2" s="37">
        <v>2</v>
      </c>
      <c r="CD2" s="37">
        <v>1</v>
      </c>
      <c r="CG2" s="39">
        <f t="shared" ref="CG2:CG65" ca="1" si="5">RAND()</f>
        <v>0.97519008936023055</v>
      </c>
      <c r="CH2" s="40">
        <f t="shared" ref="CH2:CH65" ca="1" si="6">RANK(CG2,$CG$1:$CG$100,)</f>
        <v>2</v>
      </c>
      <c r="CI2" s="17"/>
      <c r="CJ2" s="37">
        <v>2</v>
      </c>
      <c r="CK2" s="37">
        <v>0</v>
      </c>
      <c r="CL2" s="37">
        <v>1</v>
      </c>
      <c r="CO2" s="39">
        <f t="shared" ref="CO2:CO65" ca="1" si="7">RAND()</f>
        <v>0.45117741242650955</v>
      </c>
      <c r="CP2" s="40">
        <f t="shared" ca="1" si="0"/>
        <v>52</v>
      </c>
      <c r="CQ2" s="17"/>
      <c r="CR2" s="37">
        <v>2</v>
      </c>
      <c r="CS2" s="37">
        <v>0</v>
      </c>
      <c r="CT2" s="37">
        <v>1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419</v>
      </c>
      <c r="Z3" s="41">
        <f t="shared" ref="Z3:Z13" ca="1" si="8">IF(AND(BC3&lt;0,AP3&lt;9),AP3+1,AP3)</f>
        <v>8</v>
      </c>
      <c r="AA3" s="41">
        <f t="shared" ref="AA3:AB13" ca="1" si="9">AQ3</f>
        <v>0</v>
      </c>
      <c r="AB3" s="41">
        <f t="shared" ca="1" si="9"/>
        <v>5</v>
      </c>
      <c r="AC3" s="37"/>
      <c r="AD3" s="41">
        <f t="shared" ref="AD3:AD13" ca="1" si="10">IF(AND(BC3&lt;0,AP3=9),AT3-1,AT3)</f>
        <v>4</v>
      </c>
      <c r="AE3" s="41">
        <f t="shared" ref="AE3:AE13" ca="1" si="11">AU3</f>
        <v>1</v>
      </c>
      <c r="AF3" s="41">
        <f t="shared" ref="AF3:AF13" ca="1" si="12">IF(BA3=0,RANDBETWEEN(1,9),AV3)</f>
        <v>1</v>
      </c>
      <c r="AG3" s="37"/>
      <c r="AH3" s="56" t="s">
        <v>3</v>
      </c>
      <c r="AI3" s="41">
        <f t="shared" ref="AI3:AI13" ca="1" si="13">Z3*100+AA3*10+AB3</f>
        <v>805</v>
      </c>
      <c r="AJ3" s="61" t="s">
        <v>20</v>
      </c>
      <c r="AK3" s="41">
        <f t="shared" ref="AK3:AK13" ca="1" si="14">AD3*100+AE3*10+AF3</f>
        <v>411</v>
      </c>
      <c r="AL3" s="61" t="s">
        <v>117</v>
      </c>
      <c r="AM3" s="41">
        <f t="shared" ca="1" si="1"/>
        <v>394</v>
      </c>
      <c r="AN3" s="37"/>
      <c r="AO3" s="56" t="s">
        <v>177</v>
      </c>
      <c r="AP3" s="83">
        <f t="shared" ref="AP3:AP13" ca="1" si="15">VLOOKUP($BZ2,$CB$1:$CD$101,2,FALSE)</f>
        <v>8</v>
      </c>
      <c r="AQ3" s="83">
        <f t="shared" ref="AQ3:AQ13" ca="1" si="16">VLOOKUP($CH2,$CJ$1:$CL$101,2,FALSE)</f>
        <v>0</v>
      </c>
      <c r="AR3" s="83">
        <f t="shared" ref="AR3:AR13" ca="1" si="17">VLOOKUP($CP2,$CR$1:$CT$101,2,FALSE)</f>
        <v>5</v>
      </c>
      <c r="AS3" s="37"/>
      <c r="AT3" s="83">
        <f t="shared" ref="AT3:AT13" ca="1" si="18">VLOOKUP($BZ2,$CB$1:$CD$101,3,FALSE)</f>
        <v>4</v>
      </c>
      <c r="AU3" s="83">
        <f t="shared" ref="AU3:AU13" ca="1" si="19">VLOOKUP($CH2,$CJ$1:$CL$101,3,FALSE)</f>
        <v>1</v>
      </c>
      <c r="AV3" s="83">
        <f t="shared" ref="AV3:AV13" ca="1" si="20">VLOOKUP($CP2,$CR$1:$CT$101,3,FALSE)</f>
        <v>1</v>
      </c>
      <c r="AW3" s="37"/>
      <c r="AX3" s="56" t="s">
        <v>177</v>
      </c>
      <c r="AY3" s="41">
        <f t="shared" ref="AY3:AY13" ca="1" si="21">AP3*100+AQ3*10+AR3</f>
        <v>805</v>
      </c>
      <c r="AZ3" s="61" t="s">
        <v>20</v>
      </c>
      <c r="BA3" s="41">
        <f t="shared" ref="BA3:BA13" ca="1" si="22">AT3*100+AU3*10+AV3</f>
        <v>411</v>
      </c>
      <c r="BB3" s="61" t="s">
        <v>117</v>
      </c>
      <c r="BC3" s="41">
        <f t="shared" ca="1" si="2"/>
        <v>394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0.6800362409965186</v>
      </c>
      <c r="BZ3" s="40">
        <f t="shared" ca="1" si="4"/>
        <v>15</v>
      </c>
      <c r="CA3" s="17"/>
      <c r="CB3" s="37">
        <v>3</v>
      </c>
      <c r="CC3" s="37">
        <v>2</v>
      </c>
      <c r="CD3" s="37">
        <v>2</v>
      </c>
      <c r="CG3" s="39">
        <f t="shared" ca="1" si="5"/>
        <v>0.48982100701113784</v>
      </c>
      <c r="CH3" s="40">
        <f t="shared" ca="1" si="6"/>
        <v>53</v>
      </c>
      <c r="CI3" s="17"/>
      <c r="CJ3" s="37">
        <v>3</v>
      </c>
      <c r="CK3" s="37">
        <v>0</v>
      </c>
      <c r="CL3" s="37">
        <v>2</v>
      </c>
      <c r="CO3" s="39">
        <f t="shared" ca="1" si="7"/>
        <v>0.37710350197523967</v>
      </c>
      <c r="CP3" s="40">
        <f t="shared" ca="1" si="0"/>
        <v>60</v>
      </c>
      <c r="CQ3" s="17"/>
      <c r="CR3" s="37">
        <v>3</v>
      </c>
      <c r="CS3" s="37">
        <v>0</v>
      </c>
      <c r="CT3" s="37">
        <v>2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4</v>
      </c>
      <c r="Z4" s="41">
        <f t="shared" ca="1" si="8"/>
        <v>5</v>
      </c>
      <c r="AA4" s="41">
        <f t="shared" ca="1" si="9"/>
        <v>5</v>
      </c>
      <c r="AB4" s="41">
        <f t="shared" ca="1" si="9"/>
        <v>5</v>
      </c>
      <c r="AC4" s="37"/>
      <c r="AD4" s="41">
        <f t="shared" ca="1" si="10"/>
        <v>5</v>
      </c>
      <c r="AE4" s="41">
        <f t="shared" ca="1" si="11"/>
        <v>2</v>
      </c>
      <c r="AF4" s="41">
        <f t="shared" ca="1" si="12"/>
        <v>9</v>
      </c>
      <c r="AG4" s="37"/>
      <c r="AH4" s="56" t="s">
        <v>4</v>
      </c>
      <c r="AI4" s="41">
        <f t="shared" ca="1" si="13"/>
        <v>555</v>
      </c>
      <c r="AJ4" s="61" t="s">
        <v>20</v>
      </c>
      <c r="AK4" s="41">
        <f t="shared" ca="1" si="14"/>
        <v>529</v>
      </c>
      <c r="AL4" s="61" t="s">
        <v>117</v>
      </c>
      <c r="AM4" s="41">
        <f t="shared" ca="1" si="1"/>
        <v>26</v>
      </c>
      <c r="AN4" s="37"/>
      <c r="AO4" s="56" t="s">
        <v>4</v>
      </c>
      <c r="AP4" s="83">
        <f t="shared" ca="1" si="15"/>
        <v>5</v>
      </c>
      <c r="AQ4" s="83">
        <f t="shared" ca="1" si="16"/>
        <v>5</v>
      </c>
      <c r="AR4" s="83">
        <f t="shared" ca="1" si="17"/>
        <v>5</v>
      </c>
      <c r="AS4" s="37"/>
      <c r="AT4" s="83">
        <f t="shared" ca="1" si="18"/>
        <v>5</v>
      </c>
      <c r="AU4" s="83">
        <f t="shared" ca="1" si="19"/>
        <v>2</v>
      </c>
      <c r="AV4" s="83">
        <f t="shared" ca="1" si="20"/>
        <v>9</v>
      </c>
      <c r="AW4" s="37"/>
      <c r="AX4" s="56" t="s">
        <v>4</v>
      </c>
      <c r="AY4" s="41">
        <f t="shared" ca="1" si="21"/>
        <v>555</v>
      </c>
      <c r="AZ4" s="61" t="s">
        <v>20</v>
      </c>
      <c r="BA4" s="41">
        <f t="shared" ca="1" si="22"/>
        <v>529</v>
      </c>
      <c r="BB4" s="61" t="s">
        <v>117</v>
      </c>
      <c r="BC4" s="41">
        <f t="shared" ca="1" si="2"/>
        <v>26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0.42509879408296325</v>
      </c>
      <c r="BZ4" s="40">
        <f t="shared" ca="1" si="4"/>
        <v>28</v>
      </c>
      <c r="CA4" s="17"/>
      <c r="CB4" s="37">
        <v>4</v>
      </c>
      <c r="CC4" s="37">
        <v>3</v>
      </c>
      <c r="CD4" s="37">
        <v>1</v>
      </c>
      <c r="CG4" s="39">
        <f t="shared" ca="1" si="5"/>
        <v>0.71066119004990336</v>
      </c>
      <c r="CH4" s="40">
        <f t="shared" ca="1" si="6"/>
        <v>24</v>
      </c>
      <c r="CI4" s="17"/>
      <c r="CJ4" s="37">
        <v>4</v>
      </c>
      <c r="CK4" s="37">
        <v>0</v>
      </c>
      <c r="CL4" s="37">
        <v>3</v>
      </c>
      <c r="CO4" s="39">
        <f t="shared" ca="1" si="7"/>
        <v>0.66584168715483782</v>
      </c>
      <c r="CP4" s="40">
        <f t="shared" ca="1" si="0"/>
        <v>36</v>
      </c>
      <c r="CQ4" s="17"/>
      <c r="CR4" s="37">
        <v>4</v>
      </c>
      <c r="CS4" s="37">
        <v>0</v>
      </c>
      <c r="CT4" s="37">
        <v>3</v>
      </c>
      <c r="CV4" s="36"/>
      <c r="CW4" s="36"/>
    </row>
    <row r="5" spans="1:101" s="1" customFormat="1" ht="36.6" customHeight="1" x14ac:dyDescent="0.25">
      <c r="A5" s="6" t="s">
        <v>17</v>
      </c>
      <c r="B5" s="7"/>
      <c r="C5" s="148"/>
      <c r="D5" s="148"/>
      <c r="E5" s="148"/>
      <c r="F5" s="8"/>
      <c r="G5" s="6" t="s">
        <v>177</v>
      </c>
      <c r="H5" s="7"/>
      <c r="I5" s="148"/>
      <c r="J5" s="148"/>
      <c r="K5" s="148"/>
      <c r="L5" s="8"/>
      <c r="M5" s="6" t="s">
        <v>4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420</v>
      </c>
      <c r="Z5" s="41">
        <f t="shared" ca="1" si="8"/>
        <v>8</v>
      </c>
      <c r="AA5" s="41">
        <f t="shared" ca="1" si="9"/>
        <v>2</v>
      </c>
      <c r="AB5" s="41">
        <f t="shared" ca="1" si="9"/>
        <v>3</v>
      </c>
      <c r="AC5" s="37"/>
      <c r="AD5" s="41">
        <f t="shared" ca="1" si="10"/>
        <v>7</v>
      </c>
      <c r="AE5" s="41">
        <f t="shared" ca="1" si="11"/>
        <v>3</v>
      </c>
      <c r="AF5" s="41">
        <f t="shared" ca="1" si="12"/>
        <v>5</v>
      </c>
      <c r="AG5" s="37"/>
      <c r="AH5" s="56" t="s">
        <v>421</v>
      </c>
      <c r="AI5" s="41">
        <f t="shared" ca="1" si="13"/>
        <v>823</v>
      </c>
      <c r="AJ5" s="61" t="s">
        <v>220</v>
      </c>
      <c r="AK5" s="41">
        <f t="shared" ca="1" si="14"/>
        <v>735</v>
      </c>
      <c r="AL5" s="61" t="s">
        <v>422</v>
      </c>
      <c r="AM5" s="41">
        <f t="shared" ca="1" si="1"/>
        <v>88</v>
      </c>
      <c r="AN5" s="37"/>
      <c r="AO5" s="56" t="s">
        <v>7</v>
      </c>
      <c r="AP5" s="83">
        <f t="shared" ca="1" si="15"/>
        <v>7</v>
      </c>
      <c r="AQ5" s="83">
        <f t="shared" ca="1" si="16"/>
        <v>2</v>
      </c>
      <c r="AR5" s="83">
        <f t="shared" ca="1" si="17"/>
        <v>3</v>
      </c>
      <c r="AS5" s="37"/>
      <c r="AT5" s="83">
        <f t="shared" ca="1" si="18"/>
        <v>7</v>
      </c>
      <c r="AU5" s="83">
        <f t="shared" ca="1" si="19"/>
        <v>3</v>
      </c>
      <c r="AV5" s="83">
        <f t="shared" ca="1" si="20"/>
        <v>5</v>
      </c>
      <c r="AW5" s="37"/>
      <c r="AX5" s="56" t="s">
        <v>7</v>
      </c>
      <c r="AY5" s="41">
        <f t="shared" ca="1" si="21"/>
        <v>723</v>
      </c>
      <c r="AZ5" s="61" t="s">
        <v>20</v>
      </c>
      <c r="BA5" s="41">
        <f t="shared" ca="1" si="22"/>
        <v>735</v>
      </c>
      <c r="BB5" s="61" t="s">
        <v>117</v>
      </c>
      <c r="BC5" s="41">
        <f t="shared" ca="1" si="2"/>
        <v>-12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0.86805310065124552</v>
      </c>
      <c r="BZ5" s="40">
        <f t="shared" ca="1" si="4"/>
        <v>5</v>
      </c>
      <c r="CA5" s="17"/>
      <c r="CB5" s="37">
        <v>5</v>
      </c>
      <c r="CC5" s="37">
        <v>3</v>
      </c>
      <c r="CD5" s="37">
        <v>2</v>
      </c>
      <c r="CG5" s="39">
        <f t="shared" ca="1" si="5"/>
        <v>0.38014203486432319</v>
      </c>
      <c r="CH5" s="40">
        <f t="shared" ca="1" si="6"/>
        <v>61</v>
      </c>
      <c r="CI5" s="17"/>
      <c r="CJ5" s="37">
        <v>5</v>
      </c>
      <c r="CK5" s="37">
        <v>0</v>
      </c>
      <c r="CL5" s="37">
        <v>4</v>
      </c>
      <c r="CO5" s="39">
        <f t="shared" ca="1" si="7"/>
        <v>0.82933814894556823</v>
      </c>
      <c r="CP5" s="40">
        <f t="shared" ca="1" si="0"/>
        <v>27</v>
      </c>
      <c r="CQ5" s="17"/>
      <c r="CR5" s="37">
        <v>5</v>
      </c>
      <c r="CS5" s="37">
        <v>0</v>
      </c>
      <c r="CT5" s="37">
        <v>4</v>
      </c>
      <c r="CV5" s="36"/>
      <c r="CW5" s="36"/>
    </row>
    <row r="6" spans="1:101" s="1" customFormat="1" ht="42" customHeight="1" x14ac:dyDescent="0.25">
      <c r="A6" s="9"/>
      <c r="B6" s="151"/>
      <c r="C6" s="154">
        <f ca="1">Z2</f>
        <v>9</v>
      </c>
      <c r="D6" s="154">
        <f ca="1">AA2</f>
        <v>9</v>
      </c>
      <c r="E6" s="154">
        <f ca="1">AB2</f>
        <v>3</v>
      </c>
      <c r="F6" s="8"/>
      <c r="G6" s="9"/>
      <c r="H6" s="151"/>
      <c r="I6" s="154">
        <f ca="1">Z3</f>
        <v>8</v>
      </c>
      <c r="J6" s="154">
        <f ca="1">AA3</f>
        <v>0</v>
      </c>
      <c r="K6" s="154">
        <f ca="1">AB3</f>
        <v>5</v>
      </c>
      <c r="L6" s="8"/>
      <c r="M6" s="9"/>
      <c r="N6" s="151"/>
      <c r="O6" s="154">
        <f ca="1">Z4</f>
        <v>5</v>
      </c>
      <c r="P6" s="154">
        <f ca="1">AA4</f>
        <v>5</v>
      </c>
      <c r="Q6" s="154">
        <f ca="1">AB4</f>
        <v>5</v>
      </c>
      <c r="R6" s="8"/>
      <c r="S6" s="2"/>
      <c r="T6" s="2"/>
      <c r="U6" s="2"/>
      <c r="V6" s="2"/>
      <c r="W6" s="2"/>
      <c r="X6" s="37"/>
      <c r="Y6" s="56" t="s">
        <v>182</v>
      </c>
      <c r="Z6" s="41">
        <f t="shared" ca="1" si="8"/>
        <v>3</v>
      </c>
      <c r="AA6" s="41">
        <f t="shared" ca="1" si="9"/>
        <v>6</v>
      </c>
      <c r="AB6" s="41">
        <f t="shared" ca="1" si="9"/>
        <v>2</v>
      </c>
      <c r="AC6" s="37"/>
      <c r="AD6" s="41">
        <f t="shared" ca="1" si="10"/>
        <v>2</v>
      </c>
      <c r="AE6" s="41">
        <f t="shared" ca="1" si="11"/>
        <v>0</v>
      </c>
      <c r="AF6" s="41">
        <f t="shared" ca="1" si="12"/>
        <v>6</v>
      </c>
      <c r="AG6" s="37"/>
      <c r="AH6" s="56" t="s">
        <v>6</v>
      </c>
      <c r="AI6" s="41">
        <f t="shared" ca="1" si="13"/>
        <v>362</v>
      </c>
      <c r="AJ6" s="61" t="s">
        <v>148</v>
      </c>
      <c r="AK6" s="41">
        <f t="shared" ca="1" si="14"/>
        <v>206</v>
      </c>
      <c r="AL6" s="61" t="s">
        <v>117</v>
      </c>
      <c r="AM6" s="41">
        <f t="shared" ca="1" si="1"/>
        <v>156</v>
      </c>
      <c r="AN6" s="37"/>
      <c r="AO6" s="56" t="s">
        <v>423</v>
      </c>
      <c r="AP6" s="83">
        <f t="shared" ca="1" si="15"/>
        <v>3</v>
      </c>
      <c r="AQ6" s="83">
        <f t="shared" ca="1" si="16"/>
        <v>6</v>
      </c>
      <c r="AR6" s="83">
        <f t="shared" ca="1" si="17"/>
        <v>2</v>
      </c>
      <c r="AS6" s="37"/>
      <c r="AT6" s="83">
        <f t="shared" ca="1" si="18"/>
        <v>2</v>
      </c>
      <c r="AU6" s="83">
        <f t="shared" ca="1" si="19"/>
        <v>0</v>
      </c>
      <c r="AV6" s="83">
        <f t="shared" ca="1" si="20"/>
        <v>6</v>
      </c>
      <c r="AW6" s="37"/>
      <c r="AX6" s="56" t="s">
        <v>6</v>
      </c>
      <c r="AY6" s="41">
        <f t="shared" ca="1" si="21"/>
        <v>362</v>
      </c>
      <c r="AZ6" s="61" t="s">
        <v>20</v>
      </c>
      <c r="BA6" s="41">
        <f t="shared" ca="1" si="22"/>
        <v>206</v>
      </c>
      <c r="BB6" s="61" t="s">
        <v>117</v>
      </c>
      <c r="BC6" s="41">
        <f t="shared" ca="1" si="2"/>
        <v>156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0.58175522901251953</v>
      </c>
      <c r="BZ6" s="40">
        <f t="shared" ca="1" si="4"/>
        <v>19</v>
      </c>
      <c r="CA6" s="17"/>
      <c r="CB6" s="37">
        <v>6</v>
      </c>
      <c r="CC6" s="37">
        <v>3</v>
      </c>
      <c r="CD6" s="37">
        <v>3</v>
      </c>
      <c r="CG6" s="39">
        <f t="shared" ca="1" si="5"/>
        <v>0.18538800618942708</v>
      </c>
      <c r="CH6" s="40">
        <f t="shared" ca="1" si="6"/>
        <v>83</v>
      </c>
      <c r="CI6" s="17"/>
      <c r="CJ6" s="37">
        <v>6</v>
      </c>
      <c r="CK6" s="37">
        <v>0</v>
      </c>
      <c r="CL6" s="37">
        <v>5</v>
      </c>
      <c r="CO6" s="39">
        <f t="shared" ca="1" si="7"/>
        <v>0.86330757368979394</v>
      </c>
      <c r="CP6" s="40">
        <f t="shared" ca="1" si="0"/>
        <v>19</v>
      </c>
      <c r="CQ6" s="17"/>
      <c r="CR6" s="37">
        <v>6</v>
      </c>
      <c r="CS6" s="37">
        <v>0</v>
      </c>
      <c r="CT6" s="37">
        <v>5</v>
      </c>
      <c r="CV6" s="36"/>
      <c r="CW6" s="36"/>
    </row>
    <row r="7" spans="1:101" s="1" customFormat="1" ht="42" customHeight="1" thickBot="1" x14ac:dyDescent="0.3">
      <c r="A7" s="9"/>
      <c r="B7" s="152" t="s">
        <v>20</v>
      </c>
      <c r="C7" s="152">
        <f ca="1">AD2</f>
        <v>5</v>
      </c>
      <c r="D7" s="152">
        <f ca="1">AE2</f>
        <v>1</v>
      </c>
      <c r="E7" s="152">
        <f ca="1">AF2</f>
        <v>7</v>
      </c>
      <c r="F7" s="8"/>
      <c r="G7" s="9"/>
      <c r="H7" s="152" t="s">
        <v>212</v>
      </c>
      <c r="I7" s="152">
        <f ca="1">AD3</f>
        <v>4</v>
      </c>
      <c r="J7" s="152">
        <f ca="1">AE3</f>
        <v>1</v>
      </c>
      <c r="K7" s="152">
        <f ca="1">AF3</f>
        <v>1</v>
      </c>
      <c r="L7" s="8"/>
      <c r="M7" s="9"/>
      <c r="N7" s="152" t="s">
        <v>20</v>
      </c>
      <c r="O7" s="152">
        <f ca="1">AD4</f>
        <v>5</v>
      </c>
      <c r="P7" s="152">
        <f ca="1">AE4</f>
        <v>2</v>
      </c>
      <c r="Q7" s="152">
        <f ca="1">AF4</f>
        <v>9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6</v>
      </c>
      <c r="AA7" s="41">
        <f t="shared" ca="1" si="9"/>
        <v>8</v>
      </c>
      <c r="AB7" s="41">
        <f t="shared" ca="1" si="9"/>
        <v>1</v>
      </c>
      <c r="AC7" s="37"/>
      <c r="AD7" s="41">
        <f t="shared" ca="1" si="10"/>
        <v>4</v>
      </c>
      <c r="AE7" s="41">
        <f t="shared" ca="1" si="11"/>
        <v>2</v>
      </c>
      <c r="AF7" s="41">
        <f t="shared" ca="1" si="12"/>
        <v>8</v>
      </c>
      <c r="AG7" s="37"/>
      <c r="AH7" s="56" t="s">
        <v>5</v>
      </c>
      <c r="AI7" s="41">
        <f t="shared" ca="1" si="13"/>
        <v>681</v>
      </c>
      <c r="AJ7" s="61" t="s">
        <v>20</v>
      </c>
      <c r="AK7" s="41">
        <f t="shared" ca="1" si="14"/>
        <v>428</v>
      </c>
      <c r="AL7" s="61" t="s">
        <v>117</v>
      </c>
      <c r="AM7" s="41">
        <f t="shared" ca="1" si="1"/>
        <v>253</v>
      </c>
      <c r="AN7" s="37"/>
      <c r="AO7" s="56" t="s">
        <v>5</v>
      </c>
      <c r="AP7" s="83">
        <f t="shared" ca="1" si="15"/>
        <v>6</v>
      </c>
      <c r="AQ7" s="83">
        <f t="shared" ca="1" si="16"/>
        <v>8</v>
      </c>
      <c r="AR7" s="83">
        <f t="shared" ca="1" si="17"/>
        <v>1</v>
      </c>
      <c r="AS7" s="37"/>
      <c r="AT7" s="83">
        <f t="shared" ca="1" si="18"/>
        <v>4</v>
      </c>
      <c r="AU7" s="83">
        <f t="shared" ca="1" si="19"/>
        <v>2</v>
      </c>
      <c r="AV7" s="83">
        <f t="shared" ca="1" si="20"/>
        <v>8</v>
      </c>
      <c r="AW7" s="37"/>
      <c r="AX7" s="56" t="s">
        <v>5</v>
      </c>
      <c r="AY7" s="41">
        <f t="shared" ca="1" si="21"/>
        <v>681</v>
      </c>
      <c r="AZ7" s="61" t="s">
        <v>20</v>
      </c>
      <c r="BA7" s="41">
        <f t="shared" ca="1" si="22"/>
        <v>428</v>
      </c>
      <c r="BB7" s="61" t="s">
        <v>117</v>
      </c>
      <c r="BC7" s="41">
        <f t="shared" ca="1" si="2"/>
        <v>253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0.30456944678855402</v>
      </c>
      <c r="BZ7" s="40">
        <f t="shared" ca="1" si="4"/>
        <v>31</v>
      </c>
      <c r="CA7" s="17"/>
      <c r="CB7" s="37">
        <v>7</v>
      </c>
      <c r="CC7" s="37">
        <v>4</v>
      </c>
      <c r="CD7" s="37">
        <v>1</v>
      </c>
      <c r="CG7" s="39">
        <f t="shared" ca="1" si="5"/>
        <v>0.39206508819737373</v>
      </c>
      <c r="CH7" s="40">
        <f t="shared" ca="1" si="6"/>
        <v>58</v>
      </c>
      <c r="CI7" s="17"/>
      <c r="CJ7" s="37">
        <v>7</v>
      </c>
      <c r="CK7" s="37">
        <v>0</v>
      </c>
      <c r="CL7" s="37">
        <v>6</v>
      </c>
      <c r="CO7" s="39">
        <f t="shared" ca="1" si="7"/>
        <v>0.48114650419568417</v>
      </c>
      <c r="CP7" s="40">
        <f t="shared" ca="1" si="0"/>
        <v>49</v>
      </c>
      <c r="CQ7" s="17"/>
      <c r="CR7" s="37">
        <v>7</v>
      </c>
      <c r="CS7" s="37">
        <v>0</v>
      </c>
      <c r="CT7" s="37">
        <v>6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8</v>
      </c>
      <c r="AA8" s="41">
        <f t="shared" ca="1" si="9"/>
        <v>5</v>
      </c>
      <c r="AB8" s="41">
        <f t="shared" ca="1" si="9"/>
        <v>4</v>
      </c>
      <c r="AC8" s="37"/>
      <c r="AD8" s="41">
        <f t="shared" ca="1" si="10"/>
        <v>3</v>
      </c>
      <c r="AE8" s="41">
        <f t="shared" ca="1" si="11"/>
        <v>7</v>
      </c>
      <c r="AF8" s="41">
        <f t="shared" ca="1" si="12"/>
        <v>8</v>
      </c>
      <c r="AG8" s="37"/>
      <c r="AH8" s="56" t="s">
        <v>8</v>
      </c>
      <c r="AI8" s="41">
        <f t="shared" ca="1" si="13"/>
        <v>854</v>
      </c>
      <c r="AJ8" s="61" t="s">
        <v>20</v>
      </c>
      <c r="AK8" s="41">
        <f t="shared" ca="1" si="14"/>
        <v>378</v>
      </c>
      <c r="AL8" s="61" t="s">
        <v>117</v>
      </c>
      <c r="AM8" s="41">
        <f t="shared" ca="1" si="1"/>
        <v>476</v>
      </c>
      <c r="AN8" s="37"/>
      <c r="AO8" s="56" t="s">
        <v>8</v>
      </c>
      <c r="AP8" s="83">
        <f t="shared" ca="1" si="15"/>
        <v>8</v>
      </c>
      <c r="AQ8" s="83">
        <f t="shared" ca="1" si="16"/>
        <v>5</v>
      </c>
      <c r="AR8" s="83">
        <f t="shared" ca="1" si="17"/>
        <v>4</v>
      </c>
      <c r="AS8" s="37"/>
      <c r="AT8" s="83">
        <f t="shared" ca="1" si="18"/>
        <v>3</v>
      </c>
      <c r="AU8" s="83">
        <f t="shared" ca="1" si="19"/>
        <v>7</v>
      </c>
      <c r="AV8" s="83">
        <f t="shared" ca="1" si="20"/>
        <v>8</v>
      </c>
      <c r="AW8" s="37"/>
      <c r="AX8" s="56" t="s">
        <v>8</v>
      </c>
      <c r="AY8" s="41">
        <f t="shared" ca="1" si="21"/>
        <v>854</v>
      </c>
      <c r="AZ8" s="61" t="s">
        <v>20</v>
      </c>
      <c r="BA8" s="41">
        <f t="shared" ca="1" si="22"/>
        <v>378</v>
      </c>
      <c r="BB8" s="61" t="s">
        <v>117</v>
      </c>
      <c r="BC8" s="41">
        <f t="shared" ca="1" si="2"/>
        <v>476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0.51244991966891906</v>
      </c>
      <c r="BZ8" s="40">
        <f t="shared" ca="1" si="4"/>
        <v>24</v>
      </c>
      <c r="CA8" s="17"/>
      <c r="CB8" s="37">
        <v>8</v>
      </c>
      <c r="CC8" s="37">
        <v>4</v>
      </c>
      <c r="CD8" s="37">
        <v>2</v>
      </c>
      <c r="CG8" s="39">
        <f t="shared" ca="1" si="5"/>
        <v>0.6788067971618057</v>
      </c>
      <c r="CH8" s="40">
        <f t="shared" ca="1" si="6"/>
        <v>28</v>
      </c>
      <c r="CI8" s="17"/>
      <c r="CJ8" s="37">
        <v>8</v>
      </c>
      <c r="CK8" s="37">
        <v>0</v>
      </c>
      <c r="CL8" s="37">
        <v>7</v>
      </c>
      <c r="CO8" s="39">
        <f t="shared" ca="1" si="7"/>
        <v>0.42448982517959755</v>
      </c>
      <c r="CP8" s="40">
        <f t="shared" ca="1" si="0"/>
        <v>54</v>
      </c>
      <c r="CQ8" s="17"/>
      <c r="CR8" s="37">
        <v>8</v>
      </c>
      <c r="CS8" s="37">
        <v>0</v>
      </c>
      <c r="CT8" s="37">
        <v>7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7</v>
      </c>
      <c r="AA9" s="41">
        <f t="shared" ca="1" si="9"/>
        <v>2</v>
      </c>
      <c r="AB9" s="41">
        <f t="shared" ca="1" si="9"/>
        <v>5</v>
      </c>
      <c r="AC9" s="37"/>
      <c r="AD9" s="41">
        <f t="shared" ca="1" si="10"/>
        <v>3</v>
      </c>
      <c r="AE9" s="41">
        <f t="shared" ca="1" si="11"/>
        <v>7</v>
      </c>
      <c r="AF9" s="41">
        <f t="shared" ca="1" si="12"/>
        <v>3</v>
      </c>
      <c r="AG9" s="37"/>
      <c r="AH9" s="56" t="s">
        <v>9</v>
      </c>
      <c r="AI9" s="41">
        <f t="shared" ca="1" si="13"/>
        <v>725</v>
      </c>
      <c r="AJ9" s="61" t="s">
        <v>20</v>
      </c>
      <c r="AK9" s="41">
        <f t="shared" ca="1" si="14"/>
        <v>373</v>
      </c>
      <c r="AL9" s="61" t="s">
        <v>117</v>
      </c>
      <c r="AM9" s="41">
        <f t="shared" ca="1" si="1"/>
        <v>352</v>
      </c>
      <c r="AN9" s="37"/>
      <c r="AO9" s="56" t="s">
        <v>9</v>
      </c>
      <c r="AP9" s="83">
        <f t="shared" ca="1" si="15"/>
        <v>7</v>
      </c>
      <c r="AQ9" s="83">
        <f t="shared" ca="1" si="16"/>
        <v>2</v>
      </c>
      <c r="AR9" s="83">
        <f t="shared" ca="1" si="17"/>
        <v>5</v>
      </c>
      <c r="AS9" s="37"/>
      <c r="AT9" s="83">
        <f t="shared" ca="1" si="18"/>
        <v>3</v>
      </c>
      <c r="AU9" s="83">
        <f t="shared" ca="1" si="19"/>
        <v>7</v>
      </c>
      <c r="AV9" s="83">
        <f t="shared" ca="1" si="20"/>
        <v>3</v>
      </c>
      <c r="AW9" s="37"/>
      <c r="AX9" s="56" t="s">
        <v>9</v>
      </c>
      <c r="AY9" s="41">
        <f t="shared" ca="1" si="21"/>
        <v>725</v>
      </c>
      <c r="AZ9" s="61" t="s">
        <v>20</v>
      </c>
      <c r="BA9" s="41">
        <f t="shared" ca="1" si="22"/>
        <v>373</v>
      </c>
      <c r="BB9" s="61" t="s">
        <v>117</v>
      </c>
      <c r="BC9" s="41">
        <f t="shared" ca="1" si="2"/>
        <v>352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0.47544059006489869</v>
      </c>
      <c r="BZ9" s="40">
        <f t="shared" ca="1" si="4"/>
        <v>25</v>
      </c>
      <c r="CA9" s="17"/>
      <c r="CB9" s="37">
        <v>9</v>
      </c>
      <c r="CC9" s="37">
        <v>4</v>
      </c>
      <c r="CD9" s="37">
        <v>3</v>
      </c>
      <c r="CG9" s="39">
        <f t="shared" ca="1" si="5"/>
        <v>0.59535318434872819</v>
      </c>
      <c r="CH9" s="40">
        <f t="shared" ca="1" si="6"/>
        <v>35</v>
      </c>
      <c r="CI9" s="17"/>
      <c r="CJ9" s="37">
        <v>9</v>
      </c>
      <c r="CK9" s="37">
        <v>0</v>
      </c>
      <c r="CL9" s="37">
        <v>8</v>
      </c>
      <c r="CO9" s="39">
        <f t="shared" ca="1" si="7"/>
        <v>0.31935006088017104</v>
      </c>
      <c r="CP9" s="40">
        <f t="shared" ca="1" si="0"/>
        <v>63</v>
      </c>
      <c r="CQ9" s="17"/>
      <c r="CR9" s="37">
        <v>9</v>
      </c>
      <c r="CS9" s="37">
        <v>0</v>
      </c>
      <c r="CT9" s="37">
        <v>8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10</v>
      </c>
      <c r="Z10" s="41">
        <f t="shared" ca="1" si="8"/>
        <v>7</v>
      </c>
      <c r="AA10" s="41">
        <f t="shared" ca="1" si="9"/>
        <v>3</v>
      </c>
      <c r="AB10" s="41">
        <f t="shared" ca="1" si="9"/>
        <v>6</v>
      </c>
      <c r="AC10" s="37"/>
      <c r="AD10" s="41">
        <f t="shared" ca="1" si="10"/>
        <v>4</v>
      </c>
      <c r="AE10" s="41">
        <f t="shared" ca="1" si="11"/>
        <v>4</v>
      </c>
      <c r="AF10" s="41">
        <f t="shared" ca="1" si="12"/>
        <v>2</v>
      </c>
      <c r="AG10" s="37"/>
      <c r="AH10" s="56" t="s">
        <v>10</v>
      </c>
      <c r="AI10" s="41">
        <f t="shared" ca="1" si="13"/>
        <v>736</v>
      </c>
      <c r="AJ10" s="61" t="s">
        <v>20</v>
      </c>
      <c r="AK10" s="41">
        <f t="shared" ca="1" si="14"/>
        <v>442</v>
      </c>
      <c r="AL10" s="61" t="s">
        <v>117</v>
      </c>
      <c r="AM10" s="41">
        <f t="shared" ca="1" si="1"/>
        <v>294</v>
      </c>
      <c r="AN10" s="37"/>
      <c r="AO10" s="56" t="s">
        <v>10</v>
      </c>
      <c r="AP10" s="83">
        <f t="shared" ca="1" si="15"/>
        <v>7</v>
      </c>
      <c r="AQ10" s="83">
        <f t="shared" ca="1" si="16"/>
        <v>3</v>
      </c>
      <c r="AR10" s="83">
        <f t="shared" ca="1" si="17"/>
        <v>6</v>
      </c>
      <c r="AS10" s="37"/>
      <c r="AT10" s="83">
        <f t="shared" ca="1" si="18"/>
        <v>4</v>
      </c>
      <c r="AU10" s="83">
        <f t="shared" ca="1" si="19"/>
        <v>4</v>
      </c>
      <c r="AV10" s="83">
        <f t="shared" ca="1" si="20"/>
        <v>2</v>
      </c>
      <c r="AW10" s="37"/>
      <c r="AX10" s="56" t="s">
        <v>10</v>
      </c>
      <c r="AY10" s="41">
        <f t="shared" ca="1" si="21"/>
        <v>736</v>
      </c>
      <c r="AZ10" s="61" t="s">
        <v>20</v>
      </c>
      <c r="BA10" s="41">
        <f t="shared" ca="1" si="22"/>
        <v>442</v>
      </c>
      <c r="BB10" s="61" t="s">
        <v>117</v>
      </c>
      <c r="BC10" s="41">
        <f t="shared" ca="1" si="2"/>
        <v>294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0.19678831343640124</v>
      </c>
      <c r="BZ10" s="40">
        <f t="shared" ca="1" si="4"/>
        <v>36</v>
      </c>
      <c r="CA10" s="17"/>
      <c r="CB10" s="37">
        <v>10</v>
      </c>
      <c r="CC10" s="37">
        <v>4</v>
      </c>
      <c r="CD10" s="37">
        <v>4</v>
      </c>
      <c r="CG10" s="39">
        <f t="shared" ca="1" si="5"/>
        <v>0.4039805536822858</v>
      </c>
      <c r="CH10" s="40">
        <f t="shared" ca="1" si="6"/>
        <v>56</v>
      </c>
      <c r="CI10" s="17"/>
      <c r="CJ10" s="37">
        <v>10</v>
      </c>
      <c r="CK10" s="37">
        <v>0</v>
      </c>
      <c r="CL10" s="37">
        <v>9</v>
      </c>
      <c r="CO10" s="39">
        <f t="shared" ca="1" si="7"/>
        <v>0.73330274482743474</v>
      </c>
      <c r="CP10" s="40">
        <f t="shared" ca="1" si="0"/>
        <v>32</v>
      </c>
      <c r="CQ10" s="17"/>
      <c r="CR10" s="37">
        <v>10</v>
      </c>
      <c r="CS10" s="37">
        <v>0</v>
      </c>
      <c r="CT10" s="37">
        <v>9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8"/>
      <c r="D11" s="148"/>
      <c r="E11" s="148"/>
      <c r="F11" s="8"/>
      <c r="G11" s="6" t="s">
        <v>6</v>
      </c>
      <c r="H11" s="7"/>
      <c r="I11" s="148"/>
      <c r="J11" s="148"/>
      <c r="K11" s="148"/>
      <c r="L11" s="8"/>
      <c r="M11" s="6" t="s">
        <v>5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149</v>
      </c>
      <c r="Z11" s="41">
        <f t="shared" ca="1" si="8"/>
        <v>8</v>
      </c>
      <c r="AA11" s="41">
        <f t="shared" ca="1" si="9"/>
        <v>5</v>
      </c>
      <c r="AB11" s="41">
        <f t="shared" ca="1" si="9"/>
        <v>3</v>
      </c>
      <c r="AC11" s="37"/>
      <c r="AD11" s="41">
        <f t="shared" ca="1" si="10"/>
        <v>8</v>
      </c>
      <c r="AE11" s="41">
        <f t="shared" ca="1" si="11"/>
        <v>5</v>
      </c>
      <c r="AF11" s="41">
        <f t="shared" ca="1" si="12"/>
        <v>1</v>
      </c>
      <c r="AG11" s="37"/>
      <c r="AH11" s="56" t="s">
        <v>149</v>
      </c>
      <c r="AI11" s="41">
        <f t="shared" ca="1" si="13"/>
        <v>853</v>
      </c>
      <c r="AJ11" s="61" t="s">
        <v>20</v>
      </c>
      <c r="AK11" s="41">
        <f t="shared" ca="1" si="14"/>
        <v>851</v>
      </c>
      <c r="AL11" s="61" t="s">
        <v>117</v>
      </c>
      <c r="AM11" s="41">
        <f t="shared" ca="1" si="1"/>
        <v>2</v>
      </c>
      <c r="AN11" s="37"/>
      <c r="AO11" s="56" t="s">
        <v>149</v>
      </c>
      <c r="AP11" s="83">
        <f t="shared" ca="1" si="15"/>
        <v>8</v>
      </c>
      <c r="AQ11" s="83">
        <f t="shared" ca="1" si="16"/>
        <v>5</v>
      </c>
      <c r="AR11" s="83">
        <f t="shared" ca="1" si="17"/>
        <v>3</v>
      </c>
      <c r="AS11" s="37"/>
      <c r="AT11" s="83">
        <f t="shared" ca="1" si="18"/>
        <v>8</v>
      </c>
      <c r="AU11" s="83">
        <f t="shared" ca="1" si="19"/>
        <v>5</v>
      </c>
      <c r="AV11" s="83">
        <f t="shared" ca="1" si="20"/>
        <v>1</v>
      </c>
      <c r="AW11" s="37"/>
      <c r="AX11" s="56" t="s">
        <v>149</v>
      </c>
      <c r="AY11" s="41">
        <f t="shared" ca="1" si="21"/>
        <v>853</v>
      </c>
      <c r="AZ11" s="61" t="s">
        <v>20</v>
      </c>
      <c r="BA11" s="41">
        <f t="shared" ca="1" si="22"/>
        <v>851</v>
      </c>
      <c r="BB11" s="61" t="s">
        <v>117</v>
      </c>
      <c r="BC11" s="41">
        <f t="shared" ca="1" si="2"/>
        <v>2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0.42703025794728855</v>
      </c>
      <c r="BZ11" s="40">
        <f t="shared" ca="1" si="4"/>
        <v>27</v>
      </c>
      <c r="CA11" s="17"/>
      <c r="CB11" s="37">
        <v>11</v>
      </c>
      <c r="CC11" s="37">
        <v>5</v>
      </c>
      <c r="CD11" s="37">
        <v>1</v>
      </c>
      <c r="CG11" s="39">
        <f t="shared" ca="1" si="5"/>
        <v>0.5414612177619853</v>
      </c>
      <c r="CH11" s="40">
        <f t="shared" ca="1" si="6"/>
        <v>47</v>
      </c>
      <c r="CI11" s="17"/>
      <c r="CJ11" s="37">
        <v>11</v>
      </c>
      <c r="CK11" s="37">
        <v>1</v>
      </c>
      <c r="CL11" s="37">
        <v>0</v>
      </c>
      <c r="CO11" s="39">
        <f t="shared" ca="1" si="7"/>
        <v>0.64404269045360507</v>
      </c>
      <c r="CP11" s="40">
        <f t="shared" ca="1" si="0"/>
        <v>37</v>
      </c>
      <c r="CQ11" s="17"/>
      <c r="CR11" s="37">
        <v>11</v>
      </c>
      <c r="CS11" s="37">
        <v>1</v>
      </c>
      <c r="CT11" s="37">
        <v>0</v>
      </c>
      <c r="CV11" s="36"/>
      <c r="CW11" s="36"/>
    </row>
    <row r="12" spans="1:101" s="1" customFormat="1" ht="42" customHeight="1" x14ac:dyDescent="0.25">
      <c r="A12" s="9"/>
      <c r="B12" s="151"/>
      <c r="C12" s="154">
        <f ca="1">Z5</f>
        <v>8</v>
      </c>
      <c r="D12" s="154">
        <f ca="1">AA5</f>
        <v>2</v>
      </c>
      <c r="E12" s="154">
        <f ca="1">AB5</f>
        <v>3</v>
      </c>
      <c r="F12" s="8"/>
      <c r="G12" s="9"/>
      <c r="H12" s="151"/>
      <c r="I12" s="154">
        <f ca="1">Z6</f>
        <v>3</v>
      </c>
      <c r="J12" s="154">
        <f ca="1">AA6</f>
        <v>6</v>
      </c>
      <c r="K12" s="154">
        <f ca="1">AB6</f>
        <v>2</v>
      </c>
      <c r="L12" s="8"/>
      <c r="M12" s="9"/>
      <c r="N12" s="151"/>
      <c r="O12" s="154">
        <f ca="1">Z7</f>
        <v>6</v>
      </c>
      <c r="P12" s="154">
        <f ca="1">AA7</f>
        <v>8</v>
      </c>
      <c r="Q12" s="154">
        <f ca="1">AB7</f>
        <v>1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7</v>
      </c>
      <c r="AA12" s="41">
        <f t="shared" ca="1" si="9"/>
        <v>4</v>
      </c>
      <c r="AB12" s="41">
        <f t="shared" ca="1" si="9"/>
        <v>3</v>
      </c>
      <c r="AC12" s="37"/>
      <c r="AD12" s="41">
        <f t="shared" ca="1" si="10"/>
        <v>6</v>
      </c>
      <c r="AE12" s="41">
        <f t="shared" ca="1" si="11"/>
        <v>6</v>
      </c>
      <c r="AF12" s="41">
        <f t="shared" ca="1" si="12"/>
        <v>6</v>
      </c>
      <c r="AG12" s="37"/>
      <c r="AH12" s="56" t="s">
        <v>12</v>
      </c>
      <c r="AI12" s="41">
        <f t="shared" ca="1" si="13"/>
        <v>743</v>
      </c>
      <c r="AJ12" s="61" t="s">
        <v>179</v>
      </c>
      <c r="AK12" s="41">
        <f t="shared" ca="1" si="14"/>
        <v>666</v>
      </c>
      <c r="AL12" s="61" t="s">
        <v>117</v>
      </c>
      <c r="AM12" s="41">
        <f t="shared" ca="1" si="1"/>
        <v>77</v>
      </c>
      <c r="AN12" s="37"/>
      <c r="AO12" s="56" t="s">
        <v>12</v>
      </c>
      <c r="AP12" s="83">
        <f t="shared" ca="1" si="15"/>
        <v>7</v>
      </c>
      <c r="AQ12" s="83">
        <f t="shared" ca="1" si="16"/>
        <v>4</v>
      </c>
      <c r="AR12" s="83">
        <f t="shared" ca="1" si="17"/>
        <v>3</v>
      </c>
      <c r="AS12" s="37"/>
      <c r="AT12" s="83">
        <f t="shared" ca="1" si="18"/>
        <v>6</v>
      </c>
      <c r="AU12" s="83">
        <f t="shared" ca="1" si="19"/>
        <v>6</v>
      </c>
      <c r="AV12" s="83">
        <f t="shared" ca="1" si="20"/>
        <v>6</v>
      </c>
      <c r="AW12" s="37"/>
      <c r="AX12" s="56" t="s">
        <v>12</v>
      </c>
      <c r="AY12" s="41">
        <f t="shared" ca="1" si="21"/>
        <v>743</v>
      </c>
      <c r="AZ12" s="61" t="s">
        <v>20</v>
      </c>
      <c r="BA12" s="41">
        <f t="shared" ca="1" si="22"/>
        <v>666</v>
      </c>
      <c r="BB12" s="61" t="s">
        <v>117</v>
      </c>
      <c r="BC12" s="41">
        <f t="shared" ca="1" si="2"/>
        <v>77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0.53150772660200285</v>
      </c>
      <c r="BZ12" s="40">
        <f t="shared" ca="1" si="4"/>
        <v>23</v>
      </c>
      <c r="CA12" s="17"/>
      <c r="CB12" s="37">
        <v>12</v>
      </c>
      <c r="CC12" s="37">
        <v>5</v>
      </c>
      <c r="CD12" s="37">
        <v>2</v>
      </c>
      <c r="CG12" s="39">
        <f t="shared" ca="1" si="5"/>
        <v>0.93261280707685912</v>
      </c>
      <c r="CH12" s="40">
        <f t="shared" ca="1" si="6"/>
        <v>6</v>
      </c>
      <c r="CI12" s="17"/>
      <c r="CJ12" s="37">
        <v>12</v>
      </c>
      <c r="CK12" s="37">
        <v>1</v>
      </c>
      <c r="CL12" s="37">
        <v>1</v>
      </c>
      <c r="CO12" s="39">
        <f t="shared" ca="1" si="7"/>
        <v>6.9293972316823105E-2</v>
      </c>
      <c r="CP12" s="40">
        <f t="shared" ca="1" si="0"/>
        <v>92</v>
      </c>
      <c r="CQ12" s="17"/>
      <c r="CR12" s="37">
        <v>12</v>
      </c>
      <c r="CS12" s="37">
        <v>1</v>
      </c>
      <c r="CT12" s="37">
        <v>1</v>
      </c>
      <c r="CV12" s="36"/>
      <c r="CW12" s="36"/>
    </row>
    <row r="13" spans="1:101" s="1" customFormat="1" ht="42" customHeight="1" thickBot="1" x14ac:dyDescent="0.3">
      <c r="A13" s="9"/>
      <c r="B13" s="152" t="s">
        <v>148</v>
      </c>
      <c r="C13" s="152">
        <f ca="1">AD5</f>
        <v>7</v>
      </c>
      <c r="D13" s="152">
        <f ca="1">AE5</f>
        <v>3</v>
      </c>
      <c r="E13" s="152">
        <f ca="1">AF5</f>
        <v>5</v>
      </c>
      <c r="F13" s="8"/>
      <c r="G13" s="9"/>
      <c r="H13" s="152" t="s">
        <v>20</v>
      </c>
      <c r="I13" s="152">
        <f ca="1">AD6</f>
        <v>2</v>
      </c>
      <c r="J13" s="152">
        <f ca="1">AE6</f>
        <v>0</v>
      </c>
      <c r="K13" s="152">
        <f ca="1">AF6</f>
        <v>6</v>
      </c>
      <c r="L13" s="8"/>
      <c r="M13" s="9"/>
      <c r="N13" s="152" t="s">
        <v>20</v>
      </c>
      <c r="O13" s="152">
        <f ca="1">AD7</f>
        <v>4</v>
      </c>
      <c r="P13" s="152">
        <f ca="1">AE7</f>
        <v>2</v>
      </c>
      <c r="Q13" s="152">
        <f ca="1">AF7</f>
        <v>8</v>
      </c>
      <c r="R13" s="8"/>
      <c r="S13" s="2"/>
      <c r="T13" s="2"/>
      <c r="U13" s="2"/>
      <c r="V13" s="2"/>
      <c r="W13" s="2"/>
      <c r="X13" s="37"/>
      <c r="Y13" s="56" t="s">
        <v>233</v>
      </c>
      <c r="Z13" s="41">
        <f t="shared" ca="1" si="8"/>
        <v>7</v>
      </c>
      <c r="AA13" s="41">
        <f t="shared" ca="1" si="9"/>
        <v>0</v>
      </c>
      <c r="AB13" s="41">
        <f t="shared" ca="1" si="9"/>
        <v>9</v>
      </c>
      <c r="AC13" s="37"/>
      <c r="AD13" s="41">
        <f t="shared" ca="1" si="10"/>
        <v>2</v>
      </c>
      <c r="AE13" s="41">
        <f t="shared" ca="1" si="11"/>
        <v>5</v>
      </c>
      <c r="AF13" s="41">
        <f t="shared" ca="1" si="12"/>
        <v>1</v>
      </c>
      <c r="AG13" s="37"/>
      <c r="AH13" s="56" t="s">
        <v>150</v>
      </c>
      <c r="AI13" s="41">
        <f t="shared" ca="1" si="13"/>
        <v>709</v>
      </c>
      <c r="AJ13" s="61" t="s">
        <v>20</v>
      </c>
      <c r="AK13" s="41">
        <f t="shared" ca="1" si="14"/>
        <v>251</v>
      </c>
      <c r="AL13" s="61" t="s">
        <v>183</v>
      </c>
      <c r="AM13" s="41">
        <f t="shared" ca="1" si="1"/>
        <v>458</v>
      </c>
      <c r="AN13" s="37"/>
      <c r="AO13" s="56" t="s">
        <v>150</v>
      </c>
      <c r="AP13" s="83">
        <f t="shared" ca="1" si="15"/>
        <v>7</v>
      </c>
      <c r="AQ13" s="83">
        <f t="shared" ca="1" si="16"/>
        <v>0</v>
      </c>
      <c r="AR13" s="83">
        <f t="shared" ca="1" si="17"/>
        <v>9</v>
      </c>
      <c r="AS13" s="37"/>
      <c r="AT13" s="83">
        <f t="shared" ca="1" si="18"/>
        <v>2</v>
      </c>
      <c r="AU13" s="83">
        <f t="shared" ca="1" si="19"/>
        <v>5</v>
      </c>
      <c r="AV13" s="83">
        <f t="shared" ca="1" si="20"/>
        <v>1</v>
      </c>
      <c r="AW13" s="37"/>
      <c r="AX13" s="56" t="s">
        <v>150</v>
      </c>
      <c r="AY13" s="41">
        <f t="shared" ca="1" si="21"/>
        <v>709</v>
      </c>
      <c r="AZ13" s="61" t="s">
        <v>228</v>
      </c>
      <c r="BA13" s="41">
        <f t="shared" ca="1" si="22"/>
        <v>251</v>
      </c>
      <c r="BB13" s="61" t="s">
        <v>117</v>
      </c>
      <c r="BC13" s="41">
        <f t="shared" ca="1" si="2"/>
        <v>458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>
        <f t="shared" ca="1" si="3"/>
        <v>0.83675900088879085</v>
      </c>
      <c r="BZ13" s="40">
        <f t="shared" ca="1" si="4"/>
        <v>9</v>
      </c>
      <c r="CA13" s="17"/>
      <c r="CB13" s="37">
        <v>13</v>
      </c>
      <c r="CC13" s="37">
        <v>5</v>
      </c>
      <c r="CD13" s="37">
        <v>3</v>
      </c>
      <c r="CG13" s="39">
        <f t="shared" ca="1" si="5"/>
        <v>4.3794150096198692E-2</v>
      </c>
      <c r="CH13" s="40">
        <f t="shared" ca="1" si="6"/>
        <v>97</v>
      </c>
      <c r="CI13" s="17"/>
      <c r="CJ13" s="37">
        <v>13</v>
      </c>
      <c r="CK13" s="37">
        <v>1</v>
      </c>
      <c r="CL13" s="37">
        <v>2</v>
      </c>
      <c r="CO13" s="39">
        <f t="shared" ca="1" si="7"/>
        <v>0.41769589395129259</v>
      </c>
      <c r="CP13" s="40">
        <f t="shared" ca="1" si="0"/>
        <v>57</v>
      </c>
      <c r="CQ13" s="17"/>
      <c r="CR13" s="37">
        <v>13</v>
      </c>
      <c r="CS13" s="37">
        <v>1</v>
      </c>
      <c r="CT13" s="37">
        <v>2</v>
      </c>
      <c r="CV13" s="36"/>
      <c r="CW13" s="36"/>
    </row>
    <row r="14" spans="1:101" s="1" customFormat="1" ht="42" customHeight="1" x14ac:dyDescent="0.4">
      <c r="A14" s="9"/>
      <c r="B14" s="153"/>
      <c r="C14" s="153"/>
      <c r="D14" s="155"/>
      <c r="E14" s="155"/>
      <c r="F14" s="8"/>
      <c r="G14" s="9"/>
      <c r="H14" s="153"/>
      <c r="I14" s="153"/>
      <c r="J14" s="155"/>
      <c r="K14" s="155"/>
      <c r="L14" s="8"/>
      <c r="M14" s="9"/>
      <c r="N14" s="153"/>
      <c r="O14" s="153"/>
      <c r="P14" s="155"/>
      <c r="Q14" s="155"/>
      <c r="R14" s="8"/>
      <c r="S14" s="2"/>
      <c r="T14" s="2"/>
      <c r="U14" s="2"/>
      <c r="V14" s="2"/>
      <c r="W14" s="2"/>
      <c r="X14" s="37"/>
      <c r="Y14" s="37"/>
      <c r="Z14" s="145" t="s">
        <v>56</v>
      </c>
      <c r="AA14" s="145" t="s">
        <v>30</v>
      </c>
      <c r="AB14" s="145" t="s">
        <v>32</v>
      </c>
      <c r="AC14" s="145" t="s">
        <v>31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>
        <f t="shared" ca="1" si="3"/>
        <v>0.8605333131865528</v>
      </c>
      <c r="BZ14" s="40">
        <f t="shared" ca="1" si="4"/>
        <v>7</v>
      </c>
      <c r="CA14" s="17"/>
      <c r="CB14" s="37">
        <v>14</v>
      </c>
      <c r="CC14" s="37">
        <v>5</v>
      </c>
      <c r="CD14" s="37">
        <v>4</v>
      </c>
      <c r="CG14" s="39">
        <f t="shared" ca="1" si="5"/>
        <v>0.39835430158229301</v>
      </c>
      <c r="CH14" s="40">
        <f t="shared" ca="1" si="6"/>
        <v>57</v>
      </c>
      <c r="CI14" s="17"/>
      <c r="CJ14" s="37">
        <v>14</v>
      </c>
      <c r="CK14" s="37">
        <v>1</v>
      </c>
      <c r="CL14" s="37">
        <v>3</v>
      </c>
      <c r="CO14" s="39">
        <f t="shared" ca="1" si="7"/>
        <v>0.2088993615769833</v>
      </c>
      <c r="CP14" s="40">
        <f t="shared" ca="1" si="0"/>
        <v>79</v>
      </c>
      <c r="CQ14" s="17"/>
      <c r="CR14" s="37">
        <v>14</v>
      </c>
      <c r="CS14" s="37">
        <v>1</v>
      </c>
      <c r="CT14" s="37">
        <v>3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>
        <f t="shared" ca="1" si="3"/>
        <v>3.0651686442912718E-2</v>
      </c>
      <c r="BZ15" s="40">
        <f t="shared" ca="1" si="4"/>
        <v>43</v>
      </c>
      <c r="CA15" s="17"/>
      <c r="CB15" s="37">
        <v>15</v>
      </c>
      <c r="CC15" s="37">
        <v>5</v>
      </c>
      <c r="CD15" s="37">
        <v>5</v>
      </c>
      <c r="CG15" s="39">
        <f t="shared" ca="1" si="5"/>
        <v>0.54508965472537163</v>
      </c>
      <c r="CH15" s="40">
        <f t="shared" ca="1" si="6"/>
        <v>46</v>
      </c>
      <c r="CI15" s="17"/>
      <c r="CJ15" s="37">
        <v>15</v>
      </c>
      <c r="CK15" s="37">
        <v>1</v>
      </c>
      <c r="CL15" s="37">
        <v>4</v>
      </c>
      <c r="CO15" s="39">
        <f t="shared" ca="1" si="7"/>
        <v>0.24766917281576117</v>
      </c>
      <c r="CP15" s="40">
        <f t="shared" ca="1" si="0"/>
        <v>73</v>
      </c>
      <c r="CQ15" s="17"/>
      <c r="CR15" s="37">
        <v>15</v>
      </c>
      <c r="CS15" s="37">
        <v>1</v>
      </c>
      <c r="CT15" s="37">
        <v>4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17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>
        <f t="shared" ca="1" si="3"/>
        <v>0.62907059862498094</v>
      </c>
      <c r="BZ16" s="40">
        <f t="shared" ca="1" si="4"/>
        <v>16</v>
      </c>
      <c r="CA16" s="17"/>
      <c r="CB16" s="37">
        <v>16</v>
      </c>
      <c r="CC16" s="37">
        <v>6</v>
      </c>
      <c r="CD16" s="37">
        <v>1</v>
      </c>
      <c r="CG16" s="39">
        <f t="shared" ca="1" si="5"/>
        <v>0.27257056342794495</v>
      </c>
      <c r="CH16" s="40">
        <f t="shared" ca="1" si="6"/>
        <v>70</v>
      </c>
      <c r="CI16" s="17"/>
      <c r="CJ16" s="37">
        <v>16</v>
      </c>
      <c r="CK16" s="37">
        <v>1</v>
      </c>
      <c r="CL16" s="37">
        <v>5</v>
      </c>
      <c r="CO16" s="39">
        <f t="shared" ca="1" si="7"/>
        <v>0.10999771288038263</v>
      </c>
      <c r="CP16" s="40">
        <f t="shared" ca="1" si="0"/>
        <v>91</v>
      </c>
      <c r="CQ16" s="17"/>
      <c r="CR16" s="37">
        <v>16</v>
      </c>
      <c r="CS16" s="37">
        <v>1</v>
      </c>
      <c r="CT16" s="37">
        <v>5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8"/>
      <c r="D17" s="148"/>
      <c r="E17" s="148"/>
      <c r="F17" s="8"/>
      <c r="G17" s="6" t="s">
        <v>9</v>
      </c>
      <c r="H17" s="7"/>
      <c r="I17" s="148"/>
      <c r="J17" s="148"/>
      <c r="K17" s="148"/>
      <c r="L17" s="8"/>
      <c r="M17" s="6" t="s">
        <v>10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424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>
        <f t="shared" ca="1" si="3"/>
        <v>9.993538584661843E-2</v>
      </c>
      <c r="BZ17" s="40">
        <f t="shared" ca="1" si="4"/>
        <v>37</v>
      </c>
      <c r="CA17" s="17"/>
      <c r="CB17" s="37">
        <v>17</v>
      </c>
      <c r="CC17" s="37">
        <v>6</v>
      </c>
      <c r="CD17" s="37">
        <v>2</v>
      </c>
      <c r="CG17" s="39">
        <f t="shared" ca="1" si="5"/>
        <v>0.70337701796405494</v>
      </c>
      <c r="CH17" s="40">
        <f t="shared" ca="1" si="6"/>
        <v>25</v>
      </c>
      <c r="CI17" s="17"/>
      <c r="CJ17" s="37">
        <v>17</v>
      </c>
      <c r="CK17" s="37">
        <v>1</v>
      </c>
      <c r="CL17" s="37">
        <v>6</v>
      </c>
      <c r="CO17" s="39">
        <f t="shared" ca="1" si="7"/>
        <v>0.94809352271124003</v>
      </c>
      <c r="CP17" s="40">
        <f t="shared" ca="1" si="0"/>
        <v>8</v>
      </c>
      <c r="CQ17" s="17"/>
      <c r="CR17" s="37">
        <v>17</v>
      </c>
      <c r="CS17" s="37">
        <v>1</v>
      </c>
      <c r="CT17" s="37">
        <v>6</v>
      </c>
      <c r="CV17" s="36"/>
      <c r="CW17" s="36"/>
    </row>
    <row r="18" spans="1:101" s="1" customFormat="1" ht="42" customHeight="1" x14ac:dyDescent="0.25">
      <c r="A18" s="9"/>
      <c r="B18" s="151"/>
      <c r="C18" s="154">
        <f ca="1">Z8</f>
        <v>8</v>
      </c>
      <c r="D18" s="154">
        <f ca="1">AA8</f>
        <v>5</v>
      </c>
      <c r="E18" s="154">
        <f ca="1">AB8</f>
        <v>4</v>
      </c>
      <c r="F18" s="8"/>
      <c r="G18" s="9"/>
      <c r="H18" s="151"/>
      <c r="I18" s="154">
        <f ca="1">Z9</f>
        <v>7</v>
      </c>
      <c r="J18" s="154">
        <f ca="1">AA9</f>
        <v>2</v>
      </c>
      <c r="K18" s="154">
        <f ca="1">AB9</f>
        <v>5</v>
      </c>
      <c r="L18" s="8"/>
      <c r="M18" s="9"/>
      <c r="N18" s="151"/>
      <c r="O18" s="154">
        <f ca="1">Z10</f>
        <v>7</v>
      </c>
      <c r="P18" s="154">
        <f ca="1">AA10</f>
        <v>3</v>
      </c>
      <c r="Q18" s="154">
        <f ca="1">AB10</f>
        <v>6</v>
      </c>
      <c r="R18" s="8"/>
      <c r="S18" s="2"/>
      <c r="T18" s="2"/>
      <c r="U18" s="2"/>
      <c r="V18" s="2"/>
      <c r="W18" s="2"/>
      <c r="X18" s="37"/>
      <c r="Y18" s="56" t="s">
        <v>425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>
        <f t="shared" ca="1" si="3"/>
        <v>0.79155593285634973</v>
      </c>
      <c r="BZ18" s="40">
        <f t="shared" ca="1" si="4"/>
        <v>10</v>
      </c>
      <c r="CA18" s="17"/>
      <c r="CB18" s="37">
        <v>18</v>
      </c>
      <c r="CC18" s="37">
        <v>6</v>
      </c>
      <c r="CD18" s="37">
        <v>3</v>
      </c>
      <c r="CG18" s="39">
        <f t="shared" ca="1" si="5"/>
        <v>0.16373368546028533</v>
      </c>
      <c r="CH18" s="40">
        <f t="shared" ca="1" si="6"/>
        <v>88</v>
      </c>
      <c r="CI18" s="17"/>
      <c r="CJ18" s="37">
        <v>18</v>
      </c>
      <c r="CK18" s="37">
        <v>1</v>
      </c>
      <c r="CL18" s="37">
        <v>7</v>
      </c>
      <c r="CO18" s="39">
        <f t="shared" ca="1" si="7"/>
        <v>0.89857021825406591</v>
      </c>
      <c r="CP18" s="40">
        <f t="shared" ca="1" si="0"/>
        <v>13</v>
      </c>
      <c r="CQ18" s="17"/>
      <c r="CR18" s="37">
        <v>18</v>
      </c>
      <c r="CS18" s="37">
        <v>1</v>
      </c>
      <c r="CT18" s="37">
        <v>7</v>
      </c>
      <c r="CV18" s="36"/>
      <c r="CW18" s="36"/>
    </row>
    <row r="19" spans="1:101" s="1" customFormat="1" ht="42" customHeight="1" thickBot="1" x14ac:dyDescent="0.3">
      <c r="A19" s="9"/>
      <c r="B19" s="152" t="s">
        <v>20</v>
      </c>
      <c r="C19" s="152">
        <f ca="1">AD8</f>
        <v>3</v>
      </c>
      <c r="D19" s="152">
        <f ca="1">AE8</f>
        <v>7</v>
      </c>
      <c r="E19" s="152">
        <f ca="1">AF8</f>
        <v>8</v>
      </c>
      <c r="F19" s="8"/>
      <c r="G19" s="9"/>
      <c r="H19" s="152" t="s">
        <v>20</v>
      </c>
      <c r="I19" s="152">
        <f ca="1">AD9</f>
        <v>3</v>
      </c>
      <c r="J19" s="152">
        <f ca="1">AE9</f>
        <v>7</v>
      </c>
      <c r="K19" s="152">
        <f ca="1">AF9</f>
        <v>3</v>
      </c>
      <c r="L19" s="8"/>
      <c r="M19" s="9"/>
      <c r="N19" s="152" t="s">
        <v>20</v>
      </c>
      <c r="O19" s="152">
        <f ca="1">AD10</f>
        <v>4</v>
      </c>
      <c r="P19" s="152">
        <f ca="1">AE10</f>
        <v>4</v>
      </c>
      <c r="Q19" s="152">
        <f ca="1">AF10</f>
        <v>2</v>
      </c>
      <c r="R19" s="8"/>
      <c r="S19" s="2"/>
      <c r="T19" s="2"/>
      <c r="U19" s="2"/>
      <c r="V19" s="2"/>
      <c r="W19" s="2"/>
      <c r="X19" s="37"/>
      <c r="Y19" s="56" t="s">
        <v>7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>
        <f t="shared" ca="1" si="3"/>
        <v>0.68260774473849006</v>
      </c>
      <c r="BZ19" s="40">
        <f t="shared" ca="1" si="4"/>
        <v>14</v>
      </c>
      <c r="CA19" s="17"/>
      <c r="CB19" s="37">
        <v>19</v>
      </c>
      <c r="CC19" s="37">
        <v>6</v>
      </c>
      <c r="CD19" s="37">
        <v>4</v>
      </c>
      <c r="CG19" s="39">
        <f t="shared" ca="1" si="5"/>
        <v>0.82331145166633313</v>
      </c>
      <c r="CH19" s="40">
        <f t="shared" ca="1" si="6"/>
        <v>16</v>
      </c>
      <c r="CI19" s="17"/>
      <c r="CJ19" s="37">
        <v>19</v>
      </c>
      <c r="CK19" s="37">
        <v>1</v>
      </c>
      <c r="CL19" s="37">
        <v>8</v>
      </c>
      <c r="CO19" s="39">
        <f t="shared" ca="1" si="7"/>
        <v>0.23598404477911539</v>
      </c>
      <c r="CP19" s="40">
        <f t="shared" ca="1" si="0"/>
        <v>74</v>
      </c>
      <c r="CQ19" s="17"/>
      <c r="CR19" s="37">
        <v>19</v>
      </c>
      <c r="CS19" s="37">
        <v>1</v>
      </c>
      <c r="CT19" s="37">
        <v>8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>
        <f t="shared" ca="1" si="3"/>
        <v>0.85296273216578233</v>
      </c>
      <c r="BZ20" s="40">
        <f t="shared" ca="1" si="4"/>
        <v>8</v>
      </c>
      <c r="CA20" s="17"/>
      <c r="CB20" s="37">
        <v>20</v>
      </c>
      <c r="CC20" s="37">
        <v>6</v>
      </c>
      <c r="CD20" s="37">
        <v>5</v>
      </c>
      <c r="CG20" s="39">
        <f t="shared" ca="1" si="5"/>
        <v>0.49543448072708707</v>
      </c>
      <c r="CH20" s="40">
        <f t="shared" ca="1" si="6"/>
        <v>51</v>
      </c>
      <c r="CI20" s="17"/>
      <c r="CJ20" s="37">
        <v>20</v>
      </c>
      <c r="CK20" s="37">
        <v>1</v>
      </c>
      <c r="CL20" s="37">
        <v>9</v>
      </c>
      <c r="CO20" s="39">
        <f t="shared" ca="1" si="7"/>
        <v>0.89376785508372758</v>
      </c>
      <c r="CP20" s="40">
        <f t="shared" ca="1" si="0"/>
        <v>14</v>
      </c>
      <c r="CQ20" s="17"/>
      <c r="CR20" s="37">
        <v>20</v>
      </c>
      <c r="CS20" s="37">
        <v>1</v>
      </c>
      <c r="CT20" s="37">
        <v>9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>
        <f t="shared" ca="1" si="3"/>
        <v>7.1600731365667025E-2</v>
      </c>
      <c r="BZ21" s="40">
        <f t="shared" ca="1" si="4"/>
        <v>38</v>
      </c>
      <c r="CA21" s="17"/>
      <c r="CB21" s="37">
        <v>21</v>
      </c>
      <c r="CC21" s="37">
        <v>6</v>
      </c>
      <c r="CD21" s="37">
        <v>6</v>
      </c>
      <c r="CG21" s="39">
        <f t="shared" ca="1" si="5"/>
        <v>3.0683847472241177E-2</v>
      </c>
      <c r="CH21" s="40">
        <f t="shared" ca="1" si="6"/>
        <v>99</v>
      </c>
      <c r="CI21" s="17"/>
      <c r="CJ21" s="37">
        <v>21</v>
      </c>
      <c r="CK21" s="37">
        <v>2</v>
      </c>
      <c r="CL21" s="37">
        <v>0</v>
      </c>
      <c r="CO21" s="39">
        <f t="shared" ca="1" si="7"/>
        <v>0.33560694261516899</v>
      </c>
      <c r="CP21" s="40">
        <f t="shared" ca="1" si="0"/>
        <v>61</v>
      </c>
      <c r="CQ21" s="17"/>
      <c r="CR21" s="37">
        <v>21</v>
      </c>
      <c r="CS21" s="37">
        <v>2</v>
      </c>
      <c r="CT21" s="37">
        <v>0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8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>
        <f t="shared" ca="1" si="3"/>
        <v>0.46013403385004958</v>
      </c>
      <c r="BZ22" s="40">
        <f t="shared" ca="1" si="4"/>
        <v>26</v>
      </c>
      <c r="CA22" s="17"/>
      <c r="CB22" s="37">
        <v>22</v>
      </c>
      <c r="CC22" s="37">
        <v>7</v>
      </c>
      <c r="CD22" s="37">
        <v>1</v>
      </c>
      <c r="CG22" s="39">
        <f t="shared" ca="1" si="5"/>
        <v>0.56399733617608805</v>
      </c>
      <c r="CH22" s="40">
        <f t="shared" ca="1" si="6"/>
        <v>44</v>
      </c>
      <c r="CI22" s="17"/>
      <c r="CJ22" s="37">
        <v>22</v>
      </c>
      <c r="CK22" s="37">
        <v>2</v>
      </c>
      <c r="CL22" s="37">
        <v>1</v>
      </c>
      <c r="CO22" s="39">
        <f t="shared" ca="1" si="7"/>
        <v>0.84021630818218151</v>
      </c>
      <c r="CP22" s="40">
        <f t="shared" ca="1" si="0"/>
        <v>24</v>
      </c>
      <c r="CQ22" s="17"/>
      <c r="CR22" s="37">
        <v>22</v>
      </c>
      <c r="CS22" s="37">
        <v>2</v>
      </c>
      <c r="CT22" s="37">
        <v>1</v>
      </c>
      <c r="CV22" s="36"/>
      <c r="CW22" s="36"/>
    </row>
    <row r="23" spans="1:101" s="1" customFormat="1" ht="36.6" customHeight="1" x14ac:dyDescent="0.25">
      <c r="A23" s="6" t="s">
        <v>149</v>
      </c>
      <c r="B23" s="7"/>
      <c r="C23" s="148"/>
      <c r="D23" s="148"/>
      <c r="E23" s="148"/>
      <c r="F23" s="8"/>
      <c r="G23" s="6" t="s">
        <v>12</v>
      </c>
      <c r="H23" s="7"/>
      <c r="I23" s="148"/>
      <c r="J23" s="148"/>
      <c r="K23" s="148"/>
      <c r="L23" s="8"/>
      <c r="M23" s="6" t="s">
        <v>150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9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>
        <f t="shared" ca="1" si="3"/>
        <v>0.72608765514921336</v>
      </c>
      <c r="BZ23" s="40">
        <f t="shared" ca="1" si="4"/>
        <v>13</v>
      </c>
      <c r="CA23" s="17"/>
      <c r="CB23" s="37">
        <v>23</v>
      </c>
      <c r="CC23" s="37">
        <v>7</v>
      </c>
      <c r="CD23" s="37">
        <v>2</v>
      </c>
      <c r="CG23" s="39">
        <f t="shared" ca="1" si="5"/>
        <v>0.27944422421421011</v>
      </c>
      <c r="CH23" s="40">
        <f t="shared" ca="1" si="6"/>
        <v>69</v>
      </c>
      <c r="CI23" s="17"/>
      <c r="CJ23" s="37">
        <v>23</v>
      </c>
      <c r="CK23" s="37">
        <v>2</v>
      </c>
      <c r="CL23" s="37">
        <v>2</v>
      </c>
      <c r="CO23" s="39">
        <f t="shared" ca="1" si="7"/>
        <v>7.0948093256808509E-3</v>
      </c>
      <c r="CP23" s="40">
        <f t="shared" ca="1" si="0"/>
        <v>100</v>
      </c>
      <c r="CQ23" s="17"/>
      <c r="CR23" s="37">
        <v>23</v>
      </c>
      <c r="CS23" s="37">
        <v>2</v>
      </c>
      <c r="CT23" s="37">
        <v>2</v>
      </c>
      <c r="CV23" s="36"/>
      <c r="CW23" s="36"/>
    </row>
    <row r="24" spans="1:101" s="1" customFormat="1" ht="42" customHeight="1" x14ac:dyDescent="0.25">
      <c r="A24" s="9"/>
      <c r="B24" s="151"/>
      <c r="C24" s="154">
        <f ca="1">Z11</f>
        <v>8</v>
      </c>
      <c r="D24" s="154">
        <f ca="1">AA11</f>
        <v>5</v>
      </c>
      <c r="E24" s="154">
        <f ca="1">AB11</f>
        <v>3</v>
      </c>
      <c r="F24" s="8"/>
      <c r="G24" s="9"/>
      <c r="H24" s="151"/>
      <c r="I24" s="154">
        <f ca="1">Z12</f>
        <v>7</v>
      </c>
      <c r="J24" s="154">
        <f ca="1">AA12</f>
        <v>4</v>
      </c>
      <c r="K24" s="154">
        <f ca="1">AB12</f>
        <v>3</v>
      </c>
      <c r="L24" s="8"/>
      <c r="M24" s="9"/>
      <c r="N24" s="151"/>
      <c r="O24" s="154">
        <f ca="1">Z13</f>
        <v>7</v>
      </c>
      <c r="P24" s="154">
        <f ca="1">AA13</f>
        <v>0</v>
      </c>
      <c r="Q24" s="154">
        <f ca="1">AB13</f>
        <v>9</v>
      </c>
      <c r="R24" s="8"/>
      <c r="S24" s="2"/>
      <c r="T24" s="2"/>
      <c r="U24" s="2"/>
      <c r="V24" s="2"/>
      <c r="W24" s="2"/>
      <c r="X24" s="37"/>
      <c r="Y24" s="56" t="s">
        <v>10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>
        <f t="shared" ca="1" si="3"/>
        <v>0.36989731122853975</v>
      </c>
      <c r="BZ24" s="40">
        <f t="shared" ca="1" si="4"/>
        <v>30</v>
      </c>
      <c r="CA24" s="17"/>
      <c r="CB24" s="37">
        <v>24</v>
      </c>
      <c r="CC24" s="37">
        <v>7</v>
      </c>
      <c r="CD24" s="37">
        <v>3</v>
      </c>
      <c r="CG24" s="39">
        <f t="shared" ca="1" si="5"/>
        <v>0.58256509811239732</v>
      </c>
      <c r="CH24" s="40">
        <f t="shared" ca="1" si="6"/>
        <v>39</v>
      </c>
      <c r="CI24" s="17"/>
      <c r="CJ24" s="37">
        <v>24</v>
      </c>
      <c r="CK24" s="37">
        <v>2</v>
      </c>
      <c r="CL24" s="37">
        <v>3</v>
      </c>
      <c r="CO24" s="39">
        <f t="shared" ca="1" si="7"/>
        <v>0.57529727205155556</v>
      </c>
      <c r="CP24" s="40">
        <f t="shared" ca="1" si="0"/>
        <v>41</v>
      </c>
      <c r="CQ24" s="17"/>
      <c r="CR24" s="37">
        <v>24</v>
      </c>
      <c r="CS24" s="37">
        <v>2</v>
      </c>
      <c r="CT24" s="37">
        <v>3</v>
      </c>
      <c r="CV24" s="36"/>
      <c r="CW24" s="36"/>
    </row>
    <row r="25" spans="1:101" s="1" customFormat="1" ht="42" customHeight="1" thickBot="1" x14ac:dyDescent="0.3">
      <c r="A25" s="9"/>
      <c r="B25" s="152" t="s">
        <v>20</v>
      </c>
      <c r="C25" s="152">
        <f ca="1">AD11</f>
        <v>8</v>
      </c>
      <c r="D25" s="152">
        <f ca="1">AE11</f>
        <v>5</v>
      </c>
      <c r="E25" s="152">
        <f ca="1">AF11</f>
        <v>1</v>
      </c>
      <c r="F25" s="8"/>
      <c r="G25" s="9"/>
      <c r="H25" s="152" t="s">
        <v>20</v>
      </c>
      <c r="I25" s="152">
        <f ca="1">AD12</f>
        <v>6</v>
      </c>
      <c r="J25" s="152">
        <f ca="1">AE12</f>
        <v>6</v>
      </c>
      <c r="K25" s="152">
        <f ca="1">AF12</f>
        <v>6</v>
      </c>
      <c r="L25" s="8"/>
      <c r="M25" s="9"/>
      <c r="N25" s="152" t="s">
        <v>20</v>
      </c>
      <c r="O25" s="152">
        <f ca="1">AD13</f>
        <v>2</v>
      </c>
      <c r="P25" s="152">
        <f ca="1">AE13</f>
        <v>5</v>
      </c>
      <c r="Q25" s="152">
        <f ca="1">AF13</f>
        <v>1</v>
      </c>
      <c r="R25" s="8"/>
      <c r="S25" s="2"/>
      <c r="T25" s="2"/>
      <c r="U25" s="2"/>
      <c r="V25" s="2"/>
      <c r="W25" s="2"/>
      <c r="X25" s="37"/>
      <c r="Y25" s="56" t="s">
        <v>149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>
        <f t="shared" ca="1" si="3"/>
        <v>0.24931744241540499</v>
      </c>
      <c r="BZ25" s="40">
        <f t="shared" ca="1" si="4"/>
        <v>33</v>
      </c>
      <c r="CA25" s="17"/>
      <c r="CB25" s="37">
        <v>25</v>
      </c>
      <c r="CC25" s="37">
        <v>7</v>
      </c>
      <c r="CD25" s="37">
        <v>4</v>
      </c>
      <c r="CG25" s="39">
        <f t="shared" ca="1" si="5"/>
        <v>0.20917451413738997</v>
      </c>
      <c r="CH25" s="40">
        <f t="shared" ca="1" si="6"/>
        <v>75</v>
      </c>
      <c r="CI25" s="17"/>
      <c r="CJ25" s="37">
        <v>25</v>
      </c>
      <c r="CK25" s="37">
        <v>2</v>
      </c>
      <c r="CL25" s="37">
        <v>4</v>
      </c>
      <c r="CO25" s="39">
        <f t="shared" ca="1" si="7"/>
        <v>0.83041842092273466</v>
      </c>
      <c r="CP25" s="40">
        <f t="shared" ca="1" si="0"/>
        <v>26</v>
      </c>
      <c r="CQ25" s="17"/>
      <c r="CR25" s="37">
        <v>25</v>
      </c>
      <c r="CS25" s="37">
        <v>2</v>
      </c>
      <c r="CT25" s="37">
        <v>4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426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>
        <f t="shared" ca="1" si="3"/>
        <v>0.59183551348879937</v>
      </c>
      <c r="BZ26" s="40">
        <f t="shared" ca="1" si="4"/>
        <v>18</v>
      </c>
      <c r="CA26" s="17"/>
      <c r="CB26" s="37">
        <v>26</v>
      </c>
      <c r="CC26" s="37">
        <v>7</v>
      </c>
      <c r="CD26" s="37">
        <v>5</v>
      </c>
      <c r="CG26" s="39">
        <f t="shared" ca="1" si="5"/>
        <v>0.17603158719641276</v>
      </c>
      <c r="CH26" s="40">
        <f t="shared" ca="1" si="6"/>
        <v>85</v>
      </c>
      <c r="CI26" s="17"/>
      <c r="CJ26" s="37">
        <v>26</v>
      </c>
      <c r="CK26" s="37">
        <v>2</v>
      </c>
      <c r="CL26" s="37">
        <v>5</v>
      </c>
      <c r="CO26" s="39">
        <f t="shared" ca="1" si="7"/>
        <v>0.14007996938921441</v>
      </c>
      <c r="CP26" s="40">
        <f t="shared" ca="1" si="0"/>
        <v>86</v>
      </c>
      <c r="CQ26" s="17"/>
      <c r="CR26" s="37">
        <v>26</v>
      </c>
      <c r="CS26" s="37">
        <v>2</v>
      </c>
      <c r="CT26" s="37">
        <v>5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150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>
        <f t="shared" ca="1" si="3"/>
        <v>0.74623919160229624</v>
      </c>
      <c r="BZ27" s="40">
        <f t="shared" ca="1" si="4"/>
        <v>12</v>
      </c>
      <c r="CA27" s="17"/>
      <c r="CB27" s="37">
        <v>27</v>
      </c>
      <c r="CC27" s="37">
        <v>7</v>
      </c>
      <c r="CD27" s="37">
        <v>6</v>
      </c>
      <c r="CG27" s="39">
        <f t="shared" ca="1" si="5"/>
        <v>4.1814223826731833E-2</v>
      </c>
      <c r="CH27" s="40">
        <f t="shared" ca="1" si="6"/>
        <v>98</v>
      </c>
      <c r="CI27" s="17"/>
      <c r="CJ27" s="37">
        <v>27</v>
      </c>
      <c r="CK27" s="37">
        <v>2</v>
      </c>
      <c r="CL27" s="37">
        <v>6</v>
      </c>
      <c r="CO27" s="39">
        <f t="shared" ca="1" si="7"/>
        <v>1.6720039774092865E-2</v>
      </c>
      <c r="CP27" s="40">
        <f t="shared" ca="1" si="0"/>
        <v>98</v>
      </c>
      <c r="CQ27" s="17"/>
      <c r="CR27" s="37">
        <v>27</v>
      </c>
      <c r="CS27" s="37">
        <v>2</v>
      </c>
      <c r="CT27" s="37">
        <v>6</v>
      </c>
      <c r="CV27" s="36"/>
      <c r="CW27" s="36"/>
    </row>
    <row r="28" spans="1:101" s="1" customFormat="1" ht="39.950000000000003" customHeight="1" thickBot="1" x14ac:dyDescent="0.3">
      <c r="A28" s="163" t="str">
        <f>A1</f>
        <v>ひき算筆算３けた－３けたノーマル ミックス</v>
      </c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5">
        <f>Q1</f>
        <v>1</v>
      </c>
      <c r="R28" s="165"/>
      <c r="S28" s="156"/>
      <c r="T28" s="156"/>
      <c r="U28" s="156"/>
      <c r="V28" s="156"/>
      <c r="W28" s="156"/>
      <c r="X28" s="37"/>
      <c r="Y28" s="37"/>
      <c r="Z28" s="37" t="str">
        <f t="shared" ref="Z28:AB40" si="23">Z1</f>
        <v>被減数修正</v>
      </c>
      <c r="AA28" s="37"/>
      <c r="AB28" s="37"/>
      <c r="AC28" s="37"/>
      <c r="AD28" s="37" t="str">
        <f t="shared" ref="AD28:AF40" si="24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>
        <f t="shared" ca="1" si="3"/>
        <v>0.86434364450846868</v>
      </c>
      <c r="BZ28" s="40">
        <f t="shared" ca="1" si="4"/>
        <v>6</v>
      </c>
      <c r="CA28" s="17"/>
      <c r="CB28" s="37">
        <v>28</v>
      </c>
      <c r="CC28" s="37">
        <v>7</v>
      </c>
      <c r="CD28" s="37">
        <v>7</v>
      </c>
      <c r="CG28" s="39">
        <f t="shared" ca="1" si="5"/>
        <v>0.90288473684237835</v>
      </c>
      <c r="CH28" s="40">
        <f t="shared" ca="1" si="6"/>
        <v>11</v>
      </c>
      <c r="CI28" s="17"/>
      <c r="CJ28" s="37">
        <v>28</v>
      </c>
      <c r="CK28" s="37">
        <v>2</v>
      </c>
      <c r="CL28" s="37">
        <v>7</v>
      </c>
      <c r="CO28" s="39">
        <f t="shared" ca="1" si="7"/>
        <v>0.22260811541688474</v>
      </c>
      <c r="CP28" s="40">
        <f t="shared" ca="1" si="0"/>
        <v>77</v>
      </c>
      <c r="CQ28" s="17"/>
      <c r="CR28" s="37">
        <v>28</v>
      </c>
      <c r="CS28" s="37">
        <v>2</v>
      </c>
      <c r="CT28" s="37">
        <v>7</v>
      </c>
      <c r="CV28" s="36"/>
      <c r="CW28" s="36"/>
    </row>
    <row r="29" spans="1:101" s="1" customFormat="1" ht="38.25" customHeight="1" thickBot="1" x14ac:dyDescent="0.3">
      <c r="A29" s="44"/>
      <c r="B29" s="157" t="str">
        <f>B2</f>
        <v>　　月　　日</v>
      </c>
      <c r="C29" s="158"/>
      <c r="D29" s="158"/>
      <c r="E29" s="159"/>
      <c r="F29" s="157" t="str">
        <f>F2</f>
        <v>名前</v>
      </c>
      <c r="G29" s="158"/>
      <c r="H29" s="158"/>
      <c r="I29" s="157"/>
      <c r="J29" s="158"/>
      <c r="K29" s="158"/>
      <c r="L29" s="158"/>
      <c r="M29" s="158"/>
      <c r="N29" s="158"/>
      <c r="O29" s="158"/>
      <c r="P29" s="158"/>
      <c r="Q29" s="159"/>
      <c r="R29" s="44"/>
      <c r="S29" s="17"/>
      <c r="V29" s="17"/>
      <c r="W29" s="17"/>
      <c r="X29" s="37"/>
      <c r="Y29" s="37" t="str">
        <f t="shared" ref="Y29:Y40" si="25">Y2</f>
        <v>①</v>
      </c>
      <c r="Z29" s="41">
        <f t="shared" ca="1" si="23"/>
        <v>9</v>
      </c>
      <c r="AA29" s="41">
        <f t="shared" ca="1" si="23"/>
        <v>9</v>
      </c>
      <c r="AB29" s="41">
        <f t="shared" ca="1" si="23"/>
        <v>3</v>
      </c>
      <c r="AC29" s="37"/>
      <c r="AD29" s="41">
        <f t="shared" ca="1" si="24"/>
        <v>5</v>
      </c>
      <c r="AE29" s="41">
        <f t="shared" ca="1" si="24"/>
        <v>1</v>
      </c>
      <c r="AF29" s="41">
        <f t="shared" ca="1" si="24"/>
        <v>7</v>
      </c>
      <c r="AG29" s="37"/>
      <c r="AH29" s="42" t="str">
        <f t="shared" ref="AH29:AM40" si="26">AH2</f>
        <v>①</v>
      </c>
      <c r="AI29" s="41">
        <f t="shared" ca="1" si="26"/>
        <v>993</v>
      </c>
      <c r="AJ29" s="37" t="str">
        <f t="shared" si="26"/>
        <v>－</v>
      </c>
      <c r="AK29" s="41">
        <f t="shared" ca="1" si="26"/>
        <v>517</v>
      </c>
      <c r="AL29" s="37" t="str">
        <f t="shared" si="26"/>
        <v>＝</v>
      </c>
      <c r="AM29" s="41">
        <f t="shared" ca="1" si="26"/>
        <v>476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>
        <f t="shared" ca="1" si="3"/>
        <v>0.57052634046686124</v>
      </c>
      <c r="BZ29" s="40">
        <f t="shared" ca="1" si="4"/>
        <v>21</v>
      </c>
      <c r="CA29" s="17"/>
      <c r="CB29" s="37">
        <v>29</v>
      </c>
      <c r="CC29" s="36">
        <v>8</v>
      </c>
      <c r="CD29" s="37">
        <v>1</v>
      </c>
      <c r="CG29" s="39">
        <f t="shared" ca="1" si="5"/>
        <v>0.56286899881786345</v>
      </c>
      <c r="CH29" s="40">
        <f t="shared" ca="1" si="6"/>
        <v>45</v>
      </c>
      <c r="CI29" s="17"/>
      <c r="CJ29" s="37">
        <v>29</v>
      </c>
      <c r="CK29" s="37">
        <v>2</v>
      </c>
      <c r="CL29" s="37">
        <v>8</v>
      </c>
      <c r="CO29" s="39">
        <f t="shared" ca="1" si="7"/>
        <v>0.48004483990697178</v>
      </c>
      <c r="CP29" s="40">
        <f t="shared" ca="1" si="0"/>
        <v>50</v>
      </c>
      <c r="CQ29" s="17"/>
      <c r="CR29" s="37">
        <v>29</v>
      </c>
      <c r="CS29" s="37">
        <v>2</v>
      </c>
      <c r="CT29" s="37">
        <v>8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5"/>
        <v>②</v>
      </c>
      <c r="Z30" s="41">
        <f t="shared" ca="1" si="23"/>
        <v>8</v>
      </c>
      <c r="AA30" s="41">
        <f t="shared" ca="1" si="23"/>
        <v>0</v>
      </c>
      <c r="AB30" s="41">
        <f t="shared" ca="1" si="23"/>
        <v>5</v>
      </c>
      <c r="AC30" s="37"/>
      <c r="AD30" s="41">
        <f t="shared" ca="1" si="24"/>
        <v>4</v>
      </c>
      <c r="AE30" s="41">
        <f t="shared" ca="1" si="24"/>
        <v>1</v>
      </c>
      <c r="AF30" s="41">
        <f t="shared" ca="1" si="24"/>
        <v>1</v>
      </c>
      <c r="AG30" s="37"/>
      <c r="AH30" s="42" t="str">
        <f t="shared" si="26"/>
        <v>②</v>
      </c>
      <c r="AI30" s="41">
        <f t="shared" ca="1" si="26"/>
        <v>805</v>
      </c>
      <c r="AJ30" s="37" t="str">
        <f t="shared" si="26"/>
        <v>－</v>
      </c>
      <c r="AK30" s="41">
        <f t="shared" ca="1" si="26"/>
        <v>411</v>
      </c>
      <c r="AL30" s="37" t="str">
        <f t="shared" si="26"/>
        <v>＝</v>
      </c>
      <c r="AM30" s="41">
        <f t="shared" ca="1" si="26"/>
        <v>394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>
        <f t="shared" ca="1" si="3"/>
        <v>6.9211840605948871E-2</v>
      </c>
      <c r="BZ30" s="40">
        <f t="shared" ca="1" si="4"/>
        <v>39</v>
      </c>
      <c r="CA30" s="17"/>
      <c r="CB30" s="37">
        <v>30</v>
      </c>
      <c r="CC30" s="36">
        <v>8</v>
      </c>
      <c r="CD30" s="37">
        <v>2</v>
      </c>
      <c r="CG30" s="39">
        <f t="shared" ca="1" si="5"/>
        <v>0.75211938902737108</v>
      </c>
      <c r="CH30" s="40">
        <f t="shared" ca="1" si="6"/>
        <v>21</v>
      </c>
      <c r="CI30" s="17"/>
      <c r="CJ30" s="37">
        <v>30</v>
      </c>
      <c r="CK30" s="37">
        <v>2</v>
      </c>
      <c r="CL30" s="37">
        <v>9</v>
      </c>
      <c r="CO30" s="39">
        <f t="shared" ca="1" si="7"/>
        <v>0.98635941464833998</v>
      </c>
      <c r="CP30" s="40">
        <f t="shared" ca="1" si="0"/>
        <v>4</v>
      </c>
      <c r="CQ30" s="17"/>
      <c r="CR30" s="37">
        <v>30</v>
      </c>
      <c r="CS30" s="37">
        <v>2</v>
      </c>
      <c r="CT30" s="37">
        <v>9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/>
      </c>
      <c r="E31" s="21"/>
      <c r="F31" s="21"/>
      <c r="G31" s="23"/>
      <c r="H31" s="21"/>
      <c r="I31" s="21"/>
      <c r="J31" s="22" t="str">
        <f ca="1">IF($AT44="","",VLOOKUP($AT44,$BT$43:$BU$53,2,FALSE))</f>
        <v/>
      </c>
      <c r="K31" s="21"/>
      <c r="L31" s="24"/>
      <c r="M31" s="20"/>
      <c r="N31" s="24"/>
      <c r="O31" s="21"/>
      <c r="P31" s="22" t="str">
        <f ca="1">IF($AT45="","",VLOOKUP($AT45,$BT$43:$BU$53,2,FALSE))</f>
        <v/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5"/>
        <v>③</v>
      </c>
      <c r="Z31" s="41">
        <f t="shared" ca="1" si="23"/>
        <v>5</v>
      </c>
      <c r="AA31" s="41">
        <f t="shared" ca="1" si="23"/>
        <v>5</v>
      </c>
      <c r="AB31" s="41">
        <f t="shared" ca="1" si="23"/>
        <v>5</v>
      </c>
      <c r="AC31" s="37"/>
      <c r="AD31" s="41">
        <f t="shared" ca="1" si="24"/>
        <v>5</v>
      </c>
      <c r="AE31" s="41">
        <f t="shared" ca="1" si="24"/>
        <v>2</v>
      </c>
      <c r="AF31" s="41">
        <f t="shared" ca="1" si="24"/>
        <v>9</v>
      </c>
      <c r="AG31" s="37"/>
      <c r="AH31" s="42" t="str">
        <f t="shared" si="26"/>
        <v>③</v>
      </c>
      <c r="AI31" s="41">
        <f t="shared" ca="1" si="26"/>
        <v>555</v>
      </c>
      <c r="AJ31" s="37" t="str">
        <f t="shared" si="26"/>
        <v>－</v>
      </c>
      <c r="AK31" s="41">
        <f t="shared" ca="1" si="26"/>
        <v>529</v>
      </c>
      <c r="AL31" s="37" t="str">
        <f t="shared" si="26"/>
        <v>＝</v>
      </c>
      <c r="AM31" s="41">
        <f t="shared" ca="1" si="26"/>
        <v>26</v>
      </c>
      <c r="AN31" s="37"/>
      <c r="AO31" s="36"/>
      <c r="AP31" s="92"/>
      <c r="AQ31" s="104"/>
      <c r="AR31" s="104"/>
      <c r="AS31" s="104" t="str">
        <f ca="1">IF(AT43="","",VLOOKUP($AT43,$BT$43:$BU$53,2,FALSE))</f>
        <v/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>
        <f t="shared" ca="1" si="3"/>
        <v>0.9710516649831733</v>
      </c>
      <c r="BZ31" s="40">
        <f t="shared" ca="1" si="4"/>
        <v>2</v>
      </c>
      <c r="CA31" s="17"/>
      <c r="CB31" s="37">
        <v>31</v>
      </c>
      <c r="CC31" s="36">
        <v>8</v>
      </c>
      <c r="CD31" s="37">
        <v>3</v>
      </c>
      <c r="CG31" s="39">
        <f t="shared" ca="1" si="5"/>
        <v>0.21497681431723825</v>
      </c>
      <c r="CH31" s="40">
        <f t="shared" ca="1" si="6"/>
        <v>73</v>
      </c>
      <c r="CI31" s="17"/>
      <c r="CJ31" s="37">
        <v>31</v>
      </c>
      <c r="CK31" s="37">
        <v>3</v>
      </c>
      <c r="CL31" s="37">
        <v>0</v>
      </c>
      <c r="CO31" s="39">
        <f t="shared" ca="1" si="7"/>
        <v>0.79544614836132088</v>
      </c>
      <c r="CP31" s="40">
        <f t="shared" ca="1" si="0"/>
        <v>28</v>
      </c>
      <c r="CQ31" s="17"/>
      <c r="CR31" s="37">
        <v>31</v>
      </c>
      <c r="CS31" s="37">
        <v>3</v>
      </c>
      <c r="CT31" s="37">
        <v>0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/>
      </c>
      <c r="D32" s="32">
        <f ca="1">IF($BC43="","",VLOOKUP($BC43,$BT$43:$BU$53,2,FALSE))</f>
        <v>8</v>
      </c>
      <c r="E32" s="32">
        <f ca="1">IF($BN43="","",VLOOKUP($BN43,$BT$43:$BU$53,2,FALSE))</f>
        <v>10</v>
      </c>
      <c r="F32" s="8"/>
      <c r="G32" s="6" t="str">
        <f>G5</f>
        <v>②</v>
      </c>
      <c r="H32" s="7"/>
      <c r="I32" s="32">
        <f ca="1">IF($AH44="","",VLOOKUP($AH44,$BT$43:$BU$53,2,FALSE))</f>
        <v>7</v>
      </c>
      <c r="J32" s="32">
        <f ca="1">IF($BC44="","",VLOOKUP($BC44,$BT$43:$BU$53,2,FALSE))</f>
        <v>10</v>
      </c>
      <c r="K32" s="32" t="str">
        <f ca="1">IF($BN44="","",VLOOKUP($BN44,$BT$43:$BU$53,2,FALSE))</f>
        <v/>
      </c>
      <c r="L32" s="8"/>
      <c r="M32" s="6" t="str">
        <f>M5</f>
        <v>③</v>
      </c>
      <c r="N32" s="26"/>
      <c r="O32" s="32" t="str">
        <f ca="1">IF($AH45="","",VLOOKUP($AH45,$BT$43:$BU$53,2,FALSE))</f>
        <v/>
      </c>
      <c r="P32" s="32">
        <f ca="1">IF($BC45="","",VLOOKUP($BC45,$BT$43:$BU$53,2,FALSE))</f>
        <v>4</v>
      </c>
      <c r="Q32" s="32">
        <f ca="1">IF($BN45="","",VLOOKUP($BN45,$BT$43:$BU$53,2,FALSE))</f>
        <v>10</v>
      </c>
      <c r="R32" s="8"/>
      <c r="S32" s="2"/>
      <c r="T32" s="2"/>
      <c r="U32" s="44"/>
      <c r="V32" s="2"/>
      <c r="W32" s="2"/>
      <c r="X32" s="37"/>
      <c r="Y32" s="37" t="str">
        <f t="shared" si="25"/>
        <v>④</v>
      </c>
      <c r="Z32" s="41">
        <f t="shared" ca="1" si="23"/>
        <v>8</v>
      </c>
      <c r="AA32" s="41">
        <f t="shared" ca="1" si="23"/>
        <v>2</v>
      </c>
      <c r="AB32" s="41">
        <f t="shared" ca="1" si="23"/>
        <v>3</v>
      </c>
      <c r="AC32" s="37"/>
      <c r="AD32" s="41">
        <f t="shared" ca="1" si="24"/>
        <v>7</v>
      </c>
      <c r="AE32" s="41">
        <f t="shared" ca="1" si="24"/>
        <v>3</v>
      </c>
      <c r="AF32" s="41">
        <f t="shared" ca="1" si="24"/>
        <v>5</v>
      </c>
      <c r="AG32" s="37"/>
      <c r="AH32" s="42" t="str">
        <f t="shared" si="26"/>
        <v>④</v>
      </c>
      <c r="AI32" s="41">
        <f t="shared" ca="1" si="26"/>
        <v>823</v>
      </c>
      <c r="AJ32" s="37" t="str">
        <f t="shared" si="26"/>
        <v>－</v>
      </c>
      <c r="AK32" s="41">
        <f t="shared" ca="1" si="26"/>
        <v>735</v>
      </c>
      <c r="AL32" s="37" t="str">
        <f t="shared" si="26"/>
        <v>＝</v>
      </c>
      <c r="AM32" s="41">
        <f t="shared" ca="1" si="26"/>
        <v>88</v>
      </c>
      <c r="AN32" s="37"/>
      <c r="AO32" s="36"/>
      <c r="AP32" s="92"/>
      <c r="AQ32" s="103"/>
      <c r="AR32" s="104" t="str">
        <f ca="1">IF(AH43="","",VLOOKUP($AH43,$BT$43:$BU$53,2,FALSE))</f>
        <v/>
      </c>
      <c r="AS32" s="104">
        <f ca="1">IF(BC43="","",VLOOKUP($BC43,$BT$43:$BU$53,2,FALSE))</f>
        <v>8</v>
      </c>
      <c r="AT32" s="104">
        <f ca="1">IF(BN43="","",VLOOKUP($BN43,$BT$43:$BU$53,2,FALSE))</f>
        <v>10</v>
      </c>
      <c r="AU32" s="93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>
        <f t="shared" ca="1" si="3"/>
        <v>0.38373828981300517</v>
      </c>
      <c r="BZ32" s="40">
        <f t="shared" ca="1" si="4"/>
        <v>29</v>
      </c>
      <c r="CA32" s="17"/>
      <c r="CB32" s="37">
        <v>32</v>
      </c>
      <c r="CC32" s="36">
        <v>8</v>
      </c>
      <c r="CD32" s="37">
        <v>4</v>
      </c>
      <c r="CG32" s="39">
        <f t="shared" ca="1" si="5"/>
        <v>0.92804846290487797</v>
      </c>
      <c r="CH32" s="40">
        <f t="shared" ca="1" si="6"/>
        <v>7</v>
      </c>
      <c r="CI32" s="17"/>
      <c r="CJ32" s="37">
        <v>32</v>
      </c>
      <c r="CK32" s="36">
        <v>3</v>
      </c>
      <c r="CL32" s="37">
        <v>1</v>
      </c>
      <c r="CO32" s="39">
        <f t="shared" ca="1" si="7"/>
        <v>0.84241935033104132</v>
      </c>
      <c r="CP32" s="40">
        <f t="shared" ca="1" si="0"/>
        <v>23</v>
      </c>
      <c r="CQ32" s="17"/>
      <c r="CR32" s="37">
        <v>32</v>
      </c>
      <c r="CS32" s="36">
        <v>3</v>
      </c>
      <c r="CT32" s="37">
        <v>1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7">C6</f>
        <v>9</v>
      </c>
      <c r="D33" s="11">
        <f t="shared" ca="1" si="27"/>
        <v>9</v>
      </c>
      <c r="E33" s="11">
        <f t="shared" ca="1" si="27"/>
        <v>3</v>
      </c>
      <c r="F33" s="8"/>
      <c r="G33" s="9"/>
      <c r="H33" s="27"/>
      <c r="I33" s="28">
        <f t="shared" ca="1" si="27"/>
        <v>8</v>
      </c>
      <c r="J33" s="11">
        <f t="shared" ca="1" si="27"/>
        <v>0</v>
      </c>
      <c r="K33" s="11">
        <f t="shared" ca="1" si="27"/>
        <v>5</v>
      </c>
      <c r="L33" s="8"/>
      <c r="M33" s="9"/>
      <c r="N33" s="27"/>
      <c r="O33" s="28">
        <f t="shared" ca="1" si="27"/>
        <v>5</v>
      </c>
      <c r="P33" s="11">
        <f t="shared" ca="1" si="27"/>
        <v>5</v>
      </c>
      <c r="Q33" s="11">
        <f t="shared" ca="1" si="27"/>
        <v>5</v>
      </c>
      <c r="R33" s="8"/>
      <c r="S33" s="2"/>
      <c r="T33" s="44"/>
      <c r="U33" s="2"/>
      <c r="V33" s="2"/>
      <c r="W33" s="2"/>
      <c r="X33" s="37"/>
      <c r="Y33" s="37" t="str">
        <f t="shared" si="25"/>
        <v>⑤</v>
      </c>
      <c r="Z33" s="41">
        <f t="shared" ca="1" si="23"/>
        <v>3</v>
      </c>
      <c r="AA33" s="41">
        <f t="shared" ca="1" si="23"/>
        <v>6</v>
      </c>
      <c r="AB33" s="41">
        <f t="shared" ca="1" si="23"/>
        <v>2</v>
      </c>
      <c r="AC33" s="37"/>
      <c r="AD33" s="41">
        <f t="shared" ca="1" si="24"/>
        <v>2</v>
      </c>
      <c r="AE33" s="41">
        <f t="shared" ca="1" si="24"/>
        <v>0</v>
      </c>
      <c r="AF33" s="41">
        <f t="shared" ca="1" si="24"/>
        <v>6</v>
      </c>
      <c r="AG33" s="37"/>
      <c r="AH33" s="42" t="str">
        <f t="shared" si="26"/>
        <v>⑤</v>
      </c>
      <c r="AI33" s="41">
        <f t="shared" ca="1" si="26"/>
        <v>362</v>
      </c>
      <c r="AJ33" s="37" t="str">
        <f t="shared" si="26"/>
        <v>－</v>
      </c>
      <c r="AK33" s="41">
        <f t="shared" ca="1" si="26"/>
        <v>206</v>
      </c>
      <c r="AL33" s="37" t="str">
        <f t="shared" si="26"/>
        <v>＝</v>
      </c>
      <c r="AM33" s="41">
        <f t="shared" ca="1" si="26"/>
        <v>156</v>
      </c>
      <c r="AN33" s="37"/>
      <c r="AO33" s="36"/>
      <c r="AP33" s="92"/>
      <c r="AQ33" s="97"/>
      <c r="AR33" s="98">
        <f t="shared" ref="AR33:AT35" ca="1" si="28">C33</f>
        <v>9</v>
      </c>
      <c r="AS33" s="99">
        <f t="shared" ca="1" si="28"/>
        <v>9</v>
      </c>
      <c r="AT33" s="99">
        <f t="shared" ca="1" si="28"/>
        <v>3</v>
      </c>
      <c r="AU33" s="93"/>
      <c r="AV33" s="36"/>
      <c r="AW33" s="9"/>
      <c r="AX33" s="2"/>
      <c r="AY33" s="26" t="s">
        <v>55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>
        <f t="shared" ca="1" si="3"/>
        <v>0.77348430124717893</v>
      </c>
      <c r="BZ33" s="40">
        <f t="shared" ca="1" si="4"/>
        <v>11</v>
      </c>
      <c r="CA33" s="17"/>
      <c r="CB33" s="37">
        <v>33</v>
      </c>
      <c r="CC33" s="36">
        <v>8</v>
      </c>
      <c r="CD33" s="37">
        <v>5</v>
      </c>
      <c r="CG33" s="39">
        <f t="shared" ca="1" si="5"/>
        <v>0.21315888127116422</v>
      </c>
      <c r="CH33" s="40">
        <f t="shared" ca="1" si="6"/>
        <v>74</v>
      </c>
      <c r="CI33" s="17"/>
      <c r="CJ33" s="37">
        <v>33</v>
      </c>
      <c r="CK33" s="36">
        <v>3</v>
      </c>
      <c r="CL33" s="37">
        <v>2</v>
      </c>
      <c r="CO33" s="39">
        <f t="shared" ca="1" si="7"/>
        <v>0.43345206168668127</v>
      </c>
      <c r="CP33" s="40">
        <f t="shared" ca="1" si="0"/>
        <v>53</v>
      </c>
      <c r="CQ33" s="17"/>
      <c r="CR33" s="37">
        <v>33</v>
      </c>
      <c r="CS33" s="36">
        <v>3</v>
      </c>
      <c r="CT33" s="37">
        <v>2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29">B7</f>
        <v>－</v>
      </c>
      <c r="C34" s="13">
        <f t="shared" ca="1" si="29"/>
        <v>5</v>
      </c>
      <c r="D34" s="13">
        <f t="shared" ca="1" si="29"/>
        <v>1</v>
      </c>
      <c r="E34" s="13">
        <f t="shared" ca="1" si="29"/>
        <v>7</v>
      </c>
      <c r="F34" s="8"/>
      <c r="G34" s="9"/>
      <c r="H34" s="12" t="str">
        <f t="shared" si="29"/>
        <v>－</v>
      </c>
      <c r="I34" s="13">
        <f t="shared" ca="1" si="29"/>
        <v>4</v>
      </c>
      <c r="J34" s="13">
        <f t="shared" ca="1" si="29"/>
        <v>1</v>
      </c>
      <c r="K34" s="13">
        <f t="shared" ca="1" si="29"/>
        <v>1</v>
      </c>
      <c r="L34" s="8"/>
      <c r="M34" s="9"/>
      <c r="N34" s="12" t="str">
        <f t="shared" si="29"/>
        <v>－</v>
      </c>
      <c r="O34" s="13">
        <f t="shared" ca="1" si="29"/>
        <v>5</v>
      </c>
      <c r="P34" s="13">
        <f t="shared" ca="1" si="29"/>
        <v>2</v>
      </c>
      <c r="Q34" s="13">
        <f t="shared" ca="1" si="29"/>
        <v>9</v>
      </c>
      <c r="R34" s="8"/>
      <c r="S34" s="2"/>
      <c r="U34" s="2"/>
      <c r="V34" s="2"/>
      <c r="W34" s="2"/>
      <c r="X34" s="37"/>
      <c r="Y34" s="37" t="str">
        <f t="shared" si="25"/>
        <v>⑥</v>
      </c>
      <c r="Z34" s="41">
        <f t="shared" ca="1" si="23"/>
        <v>6</v>
      </c>
      <c r="AA34" s="41">
        <f t="shared" ca="1" si="23"/>
        <v>8</v>
      </c>
      <c r="AB34" s="41">
        <f t="shared" ca="1" si="23"/>
        <v>1</v>
      </c>
      <c r="AC34" s="37"/>
      <c r="AD34" s="41">
        <f t="shared" ca="1" si="24"/>
        <v>4</v>
      </c>
      <c r="AE34" s="41">
        <f t="shared" ca="1" si="24"/>
        <v>2</v>
      </c>
      <c r="AF34" s="41">
        <f t="shared" ca="1" si="24"/>
        <v>8</v>
      </c>
      <c r="AG34" s="37"/>
      <c r="AH34" s="42" t="str">
        <f t="shared" si="26"/>
        <v>⑥</v>
      </c>
      <c r="AI34" s="41">
        <f t="shared" ca="1" si="26"/>
        <v>681</v>
      </c>
      <c r="AJ34" s="37" t="str">
        <f t="shared" si="26"/>
        <v>－</v>
      </c>
      <c r="AK34" s="41">
        <f t="shared" ca="1" si="26"/>
        <v>428</v>
      </c>
      <c r="AL34" s="37" t="str">
        <f t="shared" si="26"/>
        <v>＝</v>
      </c>
      <c r="AM34" s="41">
        <f t="shared" ca="1" si="26"/>
        <v>253</v>
      </c>
      <c r="AN34" s="37"/>
      <c r="AO34" s="36"/>
      <c r="AP34" s="92"/>
      <c r="AQ34" s="100" t="s">
        <v>427</v>
      </c>
      <c r="AR34" s="101">
        <f t="shared" ca="1" si="28"/>
        <v>5</v>
      </c>
      <c r="AS34" s="101">
        <f t="shared" ca="1" si="28"/>
        <v>1</v>
      </c>
      <c r="AT34" s="101">
        <f t="shared" ca="1" si="28"/>
        <v>7</v>
      </c>
      <c r="AU34" s="93"/>
      <c r="AV34" s="36"/>
      <c r="AW34" s="9"/>
      <c r="AX34" s="100" t="s">
        <v>20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>
        <f t="shared" ca="1" si="3"/>
        <v>0.55078471751636882</v>
      </c>
      <c r="BZ34" s="40">
        <f t="shared" ca="1" si="4"/>
        <v>22</v>
      </c>
      <c r="CA34" s="17"/>
      <c r="CB34" s="37">
        <v>34</v>
      </c>
      <c r="CC34" s="36">
        <v>8</v>
      </c>
      <c r="CD34" s="37">
        <v>6</v>
      </c>
      <c r="CG34" s="39">
        <f t="shared" ca="1" si="5"/>
        <v>4.5722403634867015E-2</v>
      </c>
      <c r="CH34" s="40">
        <f t="shared" ca="1" si="6"/>
        <v>96</v>
      </c>
      <c r="CI34" s="17"/>
      <c r="CJ34" s="37">
        <v>34</v>
      </c>
      <c r="CK34" s="36">
        <v>3</v>
      </c>
      <c r="CL34" s="37">
        <v>3</v>
      </c>
      <c r="CO34" s="39">
        <f t="shared" ca="1" si="7"/>
        <v>0.72128104684717897</v>
      </c>
      <c r="CP34" s="40">
        <f t="shared" ca="1" si="0"/>
        <v>33</v>
      </c>
      <c r="CQ34" s="17"/>
      <c r="CR34" s="37">
        <v>34</v>
      </c>
      <c r="CS34" s="36">
        <v>3</v>
      </c>
      <c r="CT34" s="37">
        <v>3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4</v>
      </c>
      <c r="D35" s="30">
        <f ca="1">MOD(ROUNDDOWN(AM29/10,0),10)</f>
        <v>7</v>
      </c>
      <c r="E35" s="30">
        <f ca="1">MOD(ROUNDDOWN(AM29/1,0),10)</f>
        <v>6</v>
      </c>
      <c r="F35" s="8"/>
      <c r="G35" s="9"/>
      <c r="H35" s="29"/>
      <c r="I35" s="30">
        <f ca="1">MOD(ROUNDDOWN(AM30/100,0),10)</f>
        <v>3</v>
      </c>
      <c r="J35" s="30">
        <f ca="1">MOD(ROUNDDOWN(AM30/10,0),10)</f>
        <v>9</v>
      </c>
      <c r="K35" s="30">
        <f ca="1">MOD(ROUNDDOWN(AM30/1,0),10)</f>
        <v>4</v>
      </c>
      <c r="L35" s="8"/>
      <c r="M35" s="9"/>
      <c r="N35" s="29"/>
      <c r="O35" s="30">
        <f ca="1">MOD(ROUNDDOWN(AM31/100,0),10)</f>
        <v>0</v>
      </c>
      <c r="P35" s="30">
        <f ca="1">MOD(ROUNDDOWN(AM31/10,0),10)</f>
        <v>2</v>
      </c>
      <c r="Q35" s="30">
        <f ca="1">MOD(AM31,10)</f>
        <v>6</v>
      </c>
      <c r="R35" s="8"/>
      <c r="S35" s="2"/>
      <c r="T35" s="82"/>
      <c r="U35" s="2"/>
      <c r="V35" s="2"/>
      <c r="W35" s="2"/>
      <c r="X35" s="37"/>
      <c r="Y35" s="37" t="str">
        <f t="shared" si="25"/>
        <v>⑦</v>
      </c>
      <c r="Z35" s="41">
        <f t="shared" ca="1" si="23"/>
        <v>8</v>
      </c>
      <c r="AA35" s="41">
        <f t="shared" ca="1" si="23"/>
        <v>5</v>
      </c>
      <c r="AB35" s="41">
        <f t="shared" ca="1" si="23"/>
        <v>4</v>
      </c>
      <c r="AC35" s="37"/>
      <c r="AD35" s="41">
        <f t="shared" ca="1" si="24"/>
        <v>3</v>
      </c>
      <c r="AE35" s="41">
        <f t="shared" ca="1" si="24"/>
        <v>7</v>
      </c>
      <c r="AF35" s="41">
        <f t="shared" ca="1" si="24"/>
        <v>8</v>
      </c>
      <c r="AG35" s="37"/>
      <c r="AH35" s="42" t="str">
        <f t="shared" si="26"/>
        <v>⑦</v>
      </c>
      <c r="AI35" s="41">
        <f t="shared" ca="1" si="26"/>
        <v>854</v>
      </c>
      <c r="AJ35" s="37" t="str">
        <f t="shared" si="26"/>
        <v>－</v>
      </c>
      <c r="AK35" s="41">
        <f t="shared" ca="1" si="26"/>
        <v>378</v>
      </c>
      <c r="AL35" s="37" t="str">
        <f t="shared" si="26"/>
        <v>＝</v>
      </c>
      <c r="AM35" s="41">
        <f t="shared" ca="1" si="26"/>
        <v>476</v>
      </c>
      <c r="AN35" s="37"/>
      <c r="AO35" s="36"/>
      <c r="AP35" s="92"/>
      <c r="AQ35" s="102"/>
      <c r="AR35" s="99">
        <f ca="1">C35</f>
        <v>4</v>
      </c>
      <c r="AS35" s="99">
        <f t="shared" ca="1" si="28"/>
        <v>7</v>
      </c>
      <c r="AT35" s="99">
        <f t="shared" ca="1" si="28"/>
        <v>6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>
        <f t="shared" ca="1" si="3"/>
        <v>1.5057050749358702E-2</v>
      </c>
      <c r="BZ35" s="40">
        <f t="shared" ca="1" si="4"/>
        <v>44</v>
      </c>
      <c r="CA35" s="17"/>
      <c r="CB35" s="37">
        <v>35</v>
      </c>
      <c r="CC35" s="36">
        <v>8</v>
      </c>
      <c r="CD35" s="37">
        <v>7</v>
      </c>
      <c r="CG35" s="39">
        <f t="shared" ca="1" si="5"/>
        <v>0.52729643144595872</v>
      </c>
      <c r="CH35" s="40">
        <f t="shared" ca="1" si="6"/>
        <v>49</v>
      </c>
      <c r="CI35" s="17"/>
      <c r="CJ35" s="37">
        <v>35</v>
      </c>
      <c r="CK35" s="36">
        <v>3</v>
      </c>
      <c r="CL35" s="37">
        <v>4</v>
      </c>
      <c r="CO35" s="39">
        <f t="shared" ca="1" si="7"/>
        <v>0.27894261349456584</v>
      </c>
      <c r="CP35" s="40">
        <f t="shared" ca="1" si="0"/>
        <v>68</v>
      </c>
      <c r="CQ35" s="17"/>
      <c r="CR35" s="37">
        <v>35</v>
      </c>
      <c r="CS35" s="36">
        <v>3</v>
      </c>
      <c r="CT35" s="37">
        <v>4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5"/>
        <v>⑧</v>
      </c>
      <c r="Z36" s="41">
        <f t="shared" ca="1" si="23"/>
        <v>7</v>
      </c>
      <c r="AA36" s="41">
        <f t="shared" ca="1" si="23"/>
        <v>2</v>
      </c>
      <c r="AB36" s="41">
        <f t="shared" ca="1" si="23"/>
        <v>5</v>
      </c>
      <c r="AC36" s="37"/>
      <c r="AD36" s="41">
        <f t="shared" ca="1" si="24"/>
        <v>3</v>
      </c>
      <c r="AE36" s="41">
        <f t="shared" ca="1" si="24"/>
        <v>7</v>
      </c>
      <c r="AF36" s="41">
        <f t="shared" ca="1" si="24"/>
        <v>3</v>
      </c>
      <c r="AG36" s="37"/>
      <c r="AH36" s="42" t="str">
        <f t="shared" si="26"/>
        <v>⑧</v>
      </c>
      <c r="AI36" s="41">
        <f t="shared" ca="1" si="26"/>
        <v>725</v>
      </c>
      <c r="AJ36" s="37" t="str">
        <f t="shared" si="26"/>
        <v>－</v>
      </c>
      <c r="AK36" s="41">
        <f t="shared" ca="1" si="26"/>
        <v>373</v>
      </c>
      <c r="AL36" s="37" t="str">
        <f t="shared" si="26"/>
        <v>＝</v>
      </c>
      <c r="AM36" s="41">
        <f t="shared" ca="1" si="26"/>
        <v>352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>
        <f t="shared" ca="1" si="3"/>
        <v>8.4146324668288308E-3</v>
      </c>
      <c r="BZ36" s="40">
        <f t="shared" ca="1" si="4"/>
        <v>45</v>
      </c>
      <c r="CA36" s="17"/>
      <c r="CB36" s="37">
        <v>36</v>
      </c>
      <c r="CC36" s="36">
        <v>8</v>
      </c>
      <c r="CD36" s="37">
        <v>8</v>
      </c>
      <c r="CG36" s="39">
        <f t="shared" ca="1" si="5"/>
        <v>0.17351033068861621</v>
      </c>
      <c r="CH36" s="40">
        <f t="shared" ca="1" si="6"/>
        <v>86</v>
      </c>
      <c r="CI36" s="17"/>
      <c r="CJ36" s="37">
        <v>36</v>
      </c>
      <c r="CK36" s="36">
        <v>3</v>
      </c>
      <c r="CL36" s="37">
        <v>5</v>
      </c>
      <c r="CO36" s="39">
        <f t="shared" ca="1" si="7"/>
        <v>0.92804414226924925</v>
      </c>
      <c r="CP36" s="40">
        <f t="shared" ca="1" si="0"/>
        <v>12</v>
      </c>
      <c r="CQ36" s="17"/>
      <c r="CR36" s="37">
        <v>36</v>
      </c>
      <c r="CS36" s="36">
        <v>3</v>
      </c>
      <c r="CT36" s="37">
        <v>5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>
        <f ca="1">IF($AT46="","",VLOOKUP($AT46,$BT$43:$BU$53,2,FALSE))</f>
        <v>10</v>
      </c>
      <c r="E37" s="21"/>
      <c r="F37" s="21"/>
      <c r="G37" s="23"/>
      <c r="H37" s="21"/>
      <c r="I37" s="21"/>
      <c r="J37" s="22" t="str">
        <f ca="1">IF($AT47="","",VLOOKUP($AT47,$BT$43:$BU$53,2,FALSE))</f>
        <v/>
      </c>
      <c r="K37" s="21"/>
      <c r="L37" s="24"/>
      <c r="M37" s="20"/>
      <c r="N37" s="24"/>
      <c r="O37" s="21"/>
      <c r="P37" s="22" t="str">
        <f ca="1">IF($AT48="","",VLOOKUP($AT48,$BT$43:$BU$53,2,FALSE))</f>
        <v/>
      </c>
      <c r="Q37" s="21"/>
      <c r="R37" s="5"/>
      <c r="S37" s="2"/>
      <c r="T37" s="2"/>
      <c r="U37" s="2"/>
      <c r="V37" s="2"/>
      <c r="W37" s="2"/>
      <c r="X37" s="37"/>
      <c r="Y37" s="37" t="str">
        <f t="shared" si="25"/>
        <v>⑨</v>
      </c>
      <c r="Z37" s="41">
        <f t="shared" ca="1" si="23"/>
        <v>7</v>
      </c>
      <c r="AA37" s="41">
        <f t="shared" ca="1" si="23"/>
        <v>3</v>
      </c>
      <c r="AB37" s="41">
        <f t="shared" ca="1" si="23"/>
        <v>6</v>
      </c>
      <c r="AC37" s="37"/>
      <c r="AD37" s="41">
        <f t="shared" ca="1" si="24"/>
        <v>4</v>
      </c>
      <c r="AE37" s="41">
        <f t="shared" ca="1" si="24"/>
        <v>4</v>
      </c>
      <c r="AF37" s="41">
        <f t="shared" ca="1" si="24"/>
        <v>2</v>
      </c>
      <c r="AG37" s="37"/>
      <c r="AH37" s="42" t="str">
        <f t="shared" si="26"/>
        <v>⑨</v>
      </c>
      <c r="AI37" s="41">
        <f t="shared" ca="1" si="26"/>
        <v>736</v>
      </c>
      <c r="AJ37" s="37" t="str">
        <f t="shared" si="26"/>
        <v>－</v>
      </c>
      <c r="AK37" s="41">
        <f t="shared" ca="1" si="26"/>
        <v>442</v>
      </c>
      <c r="AL37" s="37" t="str">
        <f t="shared" si="26"/>
        <v>＝</v>
      </c>
      <c r="AM37" s="41">
        <f t="shared" ca="1" si="26"/>
        <v>294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>
        <f t="shared" ca="1" si="3"/>
        <v>0.2027923892137582</v>
      </c>
      <c r="BZ37" s="40">
        <f t="shared" ca="1" si="4"/>
        <v>34</v>
      </c>
      <c r="CA37" s="17"/>
      <c r="CB37" s="37">
        <v>37</v>
      </c>
      <c r="CC37" s="36">
        <v>9</v>
      </c>
      <c r="CD37" s="37">
        <v>1</v>
      </c>
      <c r="CG37" s="39">
        <f t="shared" ca="1" si="5"/>
        <v>0.59203631836671478</v>
      </c>
      <c r="CH37" s="40">
        <f t="shared" ca="1" si="6"/>
        <v>37</v>
      </c>
      <c r="CI37" s="17"/>
      <c r="CJ37" s="37">
        <v>37</v>
      </c>
      <c r="CK37" s="36">
        <v>3</v>
      </c>
      <c r="CL37" s="37">
        <v>6</v>
      </c>
      <c r="CO37" s="39">
        <f t="shared" ca="1" si="7"/>
        <v>4.7031301521418212E-2</v>
      </c>
      <c r="CP37" s="40">
        <f t="shared" ca="1" si="0"/>
        <v>95</v>
      </c>
      <c r="CQ37" s="17"/>
      <c r="CR37" s="37">
        <v>37</v>
      </c>
      <c r="CS37" s="36">
        <v>3</v>
      </c>
      <c r="CT37" s="37">
        <v>6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>
        <f ca="1">IF($AH46="","",VLOOKUP($AH46,$BT$43:$BU$53,2,FALSE))</f>
        <v>7</v>
      </c>
      <c r="D38" s="32">
        <f ca="1">IF($BC46="","",VLOOKUP($BC46,$BT$43:$BU$53,2,FALSE))</f>
        <v>1</v>
      </c>
      <c r="E38" s="32">
        <f ca="1">IF($BN46="","",VLOOKUP($BN46,$BT$43:$BU$53,2,FALSE))</f>
        <v>10</v>
      </c>
      <c r="F38" s="8"/>
      <c r="G38" s="6" t="str">
        <f>G11</f>
        <v>⑤</v>
      </c>
      <c r="H38" s="7"/>
      <c r="I38" s="32" t="str">
        <f ca="1">IF($AH47="","",VLOOKUP($AH47,$BT$43:$BU$53,2,FALSE))</f>
        <v/>
      </c>
      <c r="J38" s="32">
        <f ca="1">IF($BC47="","",VLOOKUP($BC47,$BT$43:$BU$53,2,FALSE))</f>
        <v>5</v>
      </c>
      <c r="K38" s="32">
        <f ca="1">IF($BN47="","",VLOOKUP($BN47,$BT$43:$BU$53,2,FALSE))</f>
        <v>10</v>
      </c>
      <c r="L38" s="8"/>
      <c r="M38" s="6" t="str">
        <f>M11</f>
        <v>⑥</v>
      </c>
      <c r="N38" s="7"/>
      <c r="O38" s="32" t="str">
        <f ca="1">IF($AH48="","",VLOOKUP($AH48,$BT$43:$BU$53,2,FALSE))</f>
        <v/>
      </c>
      <c r="P38" s="32">
        <f ca="1">IF($BC48="","",VLOOKUP($BC48,$BT$43:$BU$53,2,FALSE))</f>
        <v>7</v>
      </c>
      <c r="Q38" s="32">
        <f ca="1">IF($BN48="","",VLOOKUP($BN48,$BT$43:$BU$53,2,FALSE))</f>
        <v>10</v>
      </c>
      <c r="R38" s="8"/>
      <c r="S38" s="2"/>
      <c r="T38" s="2"/>
      <c r="U38" s="2"/>
      <c r="V38" s="2"/>
      <c r="W38" s="2"/>
      <c r="X38" s="37"/>
      <c r="Y38" s="37" t="str">
        <f t="shared" si="25"/>
        <v>⑩</v>
      </c>
      <c r="Z38" s="41">
        <f t="shared" ca="1" si="23"/>
        <v>8</v>
      </c>
      <c r="AA38" s="41">
        <f t="shared" ca="1" si="23"/>
        <v>5</v>
      </c>
      <c r="AB38" s="41">
        <f t="shared" ca="1" si="23"/>
        <v>3</v>
      </c>
      <c r="AC38" s="37"/>
      <c r="AD38" s="41">
        <f t="shared" ca="1" si="24"/>
        <v>8</v>
      </c>
      <c r="AE38" s="41">
        <f t="shared" ca="1" si="24"/>
        <v>5</v>
      </c>
      <c r="AF38" s="41">
        <f t="shared" ca="1" si="24"/>
        <v>1</v>
      </c>
      <c r="AG38" s="37"/>
      <c r="AH38" s="42" t="str">
        <f t="shared" si="26"/>
        <v>⑩</v>
      </c>
      <c r="AI38" s="41">
        <f t="shared" ca="1" si="26"/>
        <v>853</v>
      </c>
      <c r="AJ38" s="37" t="str">
        <f t="shared" si="26"/>
        <v>－</v>
      </c>
      <c r="AK38" s="41">
        <f t="shared" ca="1" si="26"/>
        <v>851</v>
      </c>
      <c r="AL38" s="37" t="str">
        <f t="shared" si="26"/>
        <v>＝</v>
      </c>
      <c r="AM38" s="41">
        <f t="shared" ca="1" si="26"/>
        <v>2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>
        <f t="shared" ca="1" si="3"/>
        <v>0.1980774215364014</v>
      </c>
      <c r="BZ38" s="40">
        <f t="shared" ca="1" si="4"/>
        <v>35</v>
      </c>
      <c r="CB38" s="37">
        <v>38</v>
      </c>
      <c r="CC38" s="36">
        <v>9</v>
      </c>
      <c r="CD38" s="37">
        <v>2</v>
      </c>
      <c r="CG38" s="39">
        <f t="shared" ca="1" si="5"/>
        <v>0.68383588180644617</v>
      </c>
      <c r="CH38" s="40">
        <f t="shared" ca="1" si="6"/>
        <v>27</v>
      </c>
      <c r="CJ38" s="37">
        <v>38</v>
      </c>
      <c r="CK38" s="36">
        <v>3</v>
      </c>
      <c r="CL38" s="37">
        <v>7</v>
      </c>
      <c r="CO38" s="39">
        <f t="shared" ca="1" si="7"/>
        <v>0.2974464960578207</v>
      </c>
      <c r="CP38" s="40">
        <f t="shared" ca="1" si="0"/>
        <v>65</v>
      </c>
      <c r="CQ38" s="17"/>
      <c r="CR38" s="37">
        <v>38</v>
      </c>
      <c r="CS38" s="36">
        <v>3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0">C12</f>
        <v>8</v>
      </c>
      <c r="D39" s="11">
        <f t="shared" ca="1" si="30"/>
        <v>2</v>
      </c>
      <c r="E39" s="11">
        <f t="shared" ca="1" si="30"/>
        <v>3</v>
      </c>
      <c r="F39" s="8"/>
      <c r="G39" s="9"/>
      <c r="H39" s="10"/>
      <c r="I39" s="11">
        <f t="shared" ca="1" si="30"/>
        <v>3</v>
      </c>
      <c r="J39" s="11">
        <f t="shared" ca="1" si="30"/>
        <v>6</v>
      </c>
      <c r="K39" s="11">
        <f t="shared" ca="1" si="30"/>
        <v>2</v>
      </c>
      <c r="L39" s="8"/>
      <c r="M39" s="9"/>
      <c r="N39" s="10"/>
      <c r="O39" s="11">
        <f t="shared" ca="1" si="30"/>
        <v>6</v>
      </c>
      <c r="P39" s="11">
        <f t="shared" ca="1" si="30"/>
        <v>8</v>
      </c>
      <c r="Q39" s="11">
        <f t="shared" ca="1" si="30"/>
        <v>1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5"/>
        <v>⑪</v>
      </c>
      <c r="Z39" s="41">
        <f t="shared" ca="1" si="23"/>
        <v>7</v>
      </c>
      <c r="AA39" s="41">
        <f t="shared" ca="1" si="23"/>
        <v>4</v>
      </c>
      <c r="AB39" s="41">
        <f t="shared" ca="1" si="23"/>
        <v>3</v>
      </c>
      <c r="AC39" s="37"/>
      <c r="AD39" s="41">
        <f t="shared" ca="1" si="24"/>
        <v>6</v>
      </c>
      <c r="AE39" s="41">
        <f t="shared" ca="1" si="24"/>
        <v>6</v>
      </c>
      <c r="AF39" s="41">
        <f t="shared" ca="1" si="24"/>
        <v>6</v>
      </c>
      <c r="AG39" s="37"/>
      <c r="AH39" s="42" t="str">
        <f t="shared" si="26"/>
        <v>⑪</v>
      </c>
      <c r="AI39" s="41">
        <f t="shared" ca="1" si="26"/>
        <v>743</v>
      </c>
      <c r="AJ39" s="37" t="str">
        <f t="shared" si="26"/>
        <v>－</v>
      </c>
      <c r="AK39" s="41">
        <f t="shared" ca="1" si="26"/>
        <v>666</v>
      </c>
      <c r="AL39" s="37" t="str">
        <f t="shared" si="26"/>
        <v>＝</v>
      </c>
      <c r="AM39" s="41">
        <f t="shared" ca="1" si="26"/>
        <v>77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>
        <f t="shared" ca="1" si="3"/>
        <v>0.88911568224775461</v>
      </c>
      <c r="BZ39" s="40">
        <f t="shared" ca="1" si="4"/>
        <v>3</v>
      </c>
      <c r="CB39" s="37">
        <v>39</v>
      </c>
      <c r="CC39" s="36">
        <v>9</v>
      </c>
      <c r="CD39" s="37">
        <v>3</v>
      </c>
      <c r="CG39" s="39">
        <f t="shared" ca="1" si="5"/>
        <v>0.96270303641487842</v>
      </c>
      <c r="CH39" s="40">
        <f t="shared" ca="1" si="6"/>
        <v>3</v>
      </c>
      <c r="CJ39" s="37">
        <v>39</v>
      </c>
      <c r="CK39" s="36">
        <v>3</v>
      </c>
      <c r="CL39" s="37">
        <v>8</v>
      </c>
      <c r="CO39" s="39">
        <f t="shared" ca="1" si="7"/>
        <v>0.97639821569525453</v>
      </c>
      <c r="CP39" s="40">
        <f t="shared" ca="1" si="0"/>
        <v>6</v>
      </c>
      <c r="CQ39" s="17"/>
      <c r="CR39" s="37">
        <v>39</v>
      </c>
      <c r="CS39" s="36">
        <v>3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1">B13</f>
        <v>－</v>
      </c>
      <c r="C40" s="13">
        <f t="shared" ca="1" si="31"/>
        <v>7</v>
      </c>
      <c r="D40" s="13">
        <f t="shared" ca="1" si="31"/>
        <v>3</v>
      </c>
      <c r="E40" s="13">
        <f t="shared" ca="1" si="31"/>
        <v>5</v>
      </c>
      <c r="F40" s="8"/>
      <c r="G40" s="9"/>
      <c r="H40" s="12" t="str">
        <f t="shared" si="31"/>
        <v>－</v>
      </c>
      <c r="I40" s="13">
        <f t="shared" ca="1" si="31"/>
        <v>2</v>
      </c>
      <c r="J40" s="13">
        <f t="shared" ca="1" si="31"/>
        <v>0</v>
      </c>
      <c r="K40" s="13">
        <f t="shared" ca="1" si="31"/>
        <v>6</v>
      </c>
      <c r="L40" s="8"/>
      <c r="M40" s="9"/>
      <c r="N40" s="12" t="str">
        <f t="shared" si="31"/>
        <v>－</v>
      </c>
      <c r="O40" s="13">
        <f t="shared" ca="1" si="31"/>
        <v>4</v>
      </c>
      <c r="P40" s="13">
        <f t="shared" ca="1" si="31"/>
        <v>2</v>
      </c>
      <c r="Q40" s="13">
        <f t="shared" ca="1" si="31"/>
        <v>8</v>
      </c>
      <c r="R40" s="8"/>
      <c r="S40" s="2"/>
      <c r="T40" s="2"/>
      <c r="U40" s="46" t="s">
        <v>155</v>
      </c>
      <c r="V40" s="2"/>
      <c r="W40" s="2"/>
      <c r="X40" s="37"/>
      <c r="Y40" s="37" t="str">
        <f t="shared" si="25"/>
        <v>⑫</v>
      </c>
      <c r="Z40" s="41">
        <f t="shared" ca="1" si="23"/>
        <v>7</v>
      </c>
      <c r="AA40" s="41">
        <f t="shared" ca="1" si="23"/>
        <v>0</v>
      </c>
      <c r="AB40" s="41">
        <f t="shared" ca="1" si="23"/>
        <v>9</v>
      </c>
      <c r="AC40" s="37"/>
      <c r="AD40" s="41">
        <f t="shared" ca="1" si="24"/>
        <v>2</v>
      </c>
      <c r="AE40" s="48">
        <f t="shared" ca="1" si="24"/>
        <v>5</v>
      </c>
      <c r="AF40" s="48">
        <f t="shared" ca="1" si="24"/>
        <v>1</v>
      </c>
      <c r="AG40" s="37"/>
      <c r="AH40" s="35" t="str">
        <f t="shared" si="26"/>
        <v>⑫</v>
      </c>
      <c r="AI40" s="49">
        <f t="shared" ca="1" si="26"/>
        <v>709</v>
      </c>
      <c r="AJ40" s="36" t="str">
        <f t="shared" si="26"/>
        <v>－</v>
      </c>
      <c r="AK40" s="49">
        <f t="shared" ca="1" si="26"/>
        <v>251</v>
      </c>
      <c r="AL40" s="36" t="str">
        <f t="shared" si="26"/>
        <v>＝</v>
      </c>
      <c r="AM40" s="49">
        <f t="shared" ca="1" si="26"/>
        <v>458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>
        <f t="shared" ca="1" si="3"/>
        <v>0.97968819103853566</v>
      </c>
      <c r="BZ40" s="40">
        <f t="shared" ca="1" si="4"/>
        <v>1</v>
      </c>
      <c r="CB40" s="37">
        <v>40</v>
      </c>
      <c r="CC40" s="36">
        <v>9</v>
      </c>
      <c r="CD40" s="37">
        <v>4</v>
      </c>
      <c r="CG40" s="39">
        <f t="shared" ca="1" si="5"/>
        <v>0.20864892491523379</v>
      </c>
      <c r="CH40" s="40">
        <f t="shared" ca="1" si="6"/>
        <v>76</v>
      </c>
      <c r="CJ40" s="37">
        <v>40</v>
      </c>
      <c r="CK40" s="36">
        <v>3</v>
      </c>
      <c r="CL40" s="37">
        <v>9</v>
      </c>
      <c r="CO40" s="39">
        <f t="shared" ca="1" si="7"/>
        <v>0.29560706033677697</v>
      </c>
      <c r="CP40" s="40">
        <f t="shared" ca="1" si="0"/>
        <v>67</v>
      </c>
      <c r="CQ40" s="17"/>
      <c r="CR40" s="37">
        <v>40</v>
      </c>
      <c r="CS40" s="36">
        <v>3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8</v>
      </c>
      <c r="E41" s="30">
        <f ca="1">MOD(AM32,10)</f>
        <v>8</v>
      </c>
      <c r="F41" s="8"/>
      <c r="G41" s="9"/>
      <c r="H41" s="29"/>
      <c r="I41" s="30">
        <f ca="1">MOD(ROUNDDOWN(AM33/100,0),10)</f>
        <v>1</v>
      </c>
      <c r="J41" s="30">
        <f ca="1">MOD(ROUNDDOWN(AM33/10,0),10)</f>
        <v>5</v>
      </c>
      <c r="K41" s="30">
        <f ca="1">MOD(AM33,10)</f>
        <v>6</v>
      </c>
      <c r="L41" s="8"/>
      <c r="M41" s="9"/>
      <c r="N41" s="29"/>
      <c r="O41" s="30">
        <f ca="1">MOD(ROUNDDOWN(AM34/100,0),10)</f>
        <v>2</v>
      </c>
      <c r="P41" s="30">
        <f ca="1">MOD(ROUNDDOWN(AM34/10,0),10)</f>
        <v>5</v>
      </c>
      <c r="Q41" s="30">
        <f ca="1">MOD(AM34,10)</f>
        <v>3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>
        <f t="shared" ca="1" si="3"/>
        <v>3.1210792024151446E-2</v>
      </c>
      <c r="BZ41" s="40">
        <f t="shared" ca="1" si="4"/>
        <v>42</v>
      </c>
      <c r="CB41" s="37">
        <v>41</v>
      </c>
      <c r="CC41" s="36">
        <v>9</v>
      </c>
      <c r="CD41" s="37">
        <v>5</v>
      </c>
      <c r="CG41" s="39">
        <f t="shared" ca="1" si="5"/>
        <v>0.3824633040619585</v>
      </c>
      <c r="CH41" s="40">
        <f t="shared" ca="1" si="6"/>
        <v>60</v>
      </c>
      <c r="CJ41" s="37">
        <v>41</v>
      </c>
      <c r="CK41" s="36">
        <v>4</v>
      </c>
      <c r="CL41" s="37">
        <v>0</v>
      </c>
      <c r="CO41" s="39">
        <f t="shared" ca="1" si="7"/>
        <v>0.70152864287191818</v>
      </c>
      <c r="CP41" s="40">
        <f t="shared" ca="1" si="0"/>
        <v>34</v>
      </c>
      <c r="CQ41" s="17"/>
      <c r="CR41" s="37">
        <v>41</v>
      </c>
      <c r="CS41" s="36">
        <v>4</v>
      </c>
      <c r="CT41" s="37">
        <v>0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4" t="s">
        <v>428</v>
      </c>
      <c r="V42" s="2"/>
      <c r="W42" s="2"/>
      <c r="X42" s="37"/>
      <c r="Z42" s="45" t="s">
        <v>158</v>
      </c>
      <c r="AA42" s="45" t="s">
        <v>32</v>
      </c>
      <c r="AB42" s="45" t="s">
        <v>33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33</v>
      </c>
      <c r="AR42" s="117"/>
      <c r="AS42" s="117"/>
      <c r="AT42" s="118" t="s">
        <v>161</v>
      </c>
      <c r="AU42" s="116" t="s">
        <v>162</v>
      </c>
      <c r="AV42" s="116" t="s">
        <v>163</v>
      </c>
      <c r="AW42" s="116"/>
      <c r="AX42" s="117"/>
      <c r="AY42" s="118" t="s">
        <v>30</v>
      </c>
      <c r="AZ42" s="117"/>
      <c r="BA42" s="116" t="s">
        <v>32</v>
      </c>
      <c r="BB42" s="36"/>
      <c r="BC42" s="57" t="s">
        <v>159</v>
      </c>
      <c r="BD42" s="56" t="s">
        <v>31</v>
      </c>
      <c r="BE42" s="56" t="s">
        <v>160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429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>
        <f t="shared" ca="1" si="3"/>
        <v>4.2460252041503055E-2</v>
      </c>
      <c r="BZ42" s="40">
        <f t="shared" ca="1" si="4"/>
        <v>40</v>
      </c>
      <c r="CB42" s="37">
        <v>42</v>
      </c>
      <c r="CC42" s="36">
        <v>9</v>
      </c>
      <c r="CD42" s="37">
        <v>6</v>
      </c>
      <c r="CG42" s="39">
        <f t="shared" ca="1" si="5"/>
        <v>0.31222487314169733</v>
      </c>
      <c r="CH42" s="40">
        <f t="shared" ca="1" si="6"/>
        <v>65</v>
      </c>
      <c r="CJ42" s="37">
        <v>42</v>
      </c>
      <c r="CK42" s="37">
        <v>4</v>
      </c>
      <c r="CL42" s="37">
        <v>1</v>
      </c>
      <c r="CO42" s="39">
        <f t="shared" ca="1" si="7"/>
        <v>0.54788768330599069</v>
      </c>
      <c r="CP42" s="40">
        <f t="shared" ca="1" si="0"/>
        <v>44</v>
      </c>
      <c r="CQ42" s="17"/>
      <c r="CR42" s="37">
        <v>42</v>
      </c>
      <c r="CS42" s="37">
        <v>4</v>
      </c>
      <c r="CT42" s="37">
        <v>1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>
        <f ca="1">IF($AT49="","",VLOOKUP($AT49,$BT$43:$BU$53,2,FALSE))</f>
        <v>10</v>
      </c>
      <c r="E43" s="21"/>
      <c r="F43" s="21"/>
      <c r="G43" s="23"/>
      <c r="H43" s="21"/>
      <c r="I43" s="21"/>
      <c r="J43" s="22" t="str">
        <f ca="1">IF($AT50="","",VLOOKUP($AT50,$BT$43:$BU$53,2,FALSE))</f>
        <v/>
      </c>
      <c r="K43" s="21"/>
      <c r="L43" s="24"/>
      <c r="M43" s="20"/>
      <c r="N43" s="24"/>
      <c r="O43" s="21"/>
      <c r="P43" s="22" t="str">
        <f ca="1">IF($AT51="","",VLOOKUP($AT51,$BT$43:$BU$53,2,FALSE))</f>
        <v/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nono</v>
      </c>
      <c r="AA43" s="59" t="str">
        <f ca="1">IF(AQ43="ok","okok","nono")</f>
        <v>nono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6" t="str">
        <f t="shared" ref="AG43:AG54" ca="1" si="32">IF(BL43&lt;0,"ok",IF(AND(BL43=0,BR43&lt;0),"ok","no"))</f>
        <v>no</v>
      </c>
      <c r="AH43" s="130" t="str">
        <f ca="1">IF(AI43="ok",AM43-1,"")</f>
        <v/>
      </c>
      <c r="AI43" s="129" t="str">
        <f ca="1">IF(AL43="ok","ok",IF(AND(AK43="ok",AJ43="ok"),"ok","no"))</f>
        <v>no</v>
      </c>
      <c r="AJ43" s="124" t="str">
        <f ca="1">IF(BR43&lt;0,"ok","no")</f>
        <v>ok</v>
      </c>
      <c r="AK43" s="124" t="str">
        <f t="shared" ref="AK43:AK54" ca="1" si="33">IF(BJ43=BK43,"ok","no")</f>
        <v>no</v>
      </c>
      <c r="AL43" s="124" t="str">
        <f ca="1">IF(BL43&lt;0,"ok","no")</f>
        <v>no</v>
      </c>
      <c r="AM43" s="63">
        <f t="shared" ref="AM43:AM54" ca="1" si="34">Z29</f>
        <v>9</v>
      </c>
      <c r="AN43" s="64">
        <f t="shared" ref="AN43:AN54" ca="1" si="35">AD29</f>
        <v>5</v>
      </c>
      <c r="AO43" s="65">
        <f t="shared" ref="AO43:AO54" ca="1" si="36">AM43-AN43</f>
        <v>4</v>
      </c>
      <c r="AP43" s="36"/>
      <c r="AQ43" s="127" t="str">
        <f ca="1">IF(AND(AS43="ok",AR43="ok"),"ok","no")</f>
        <v>no</v>
      </c>
      <c r="AR43" s="129" t="str">
        <f ca="1">IF(AY43=9,"ok","no")</f>
        <v>no</v>
      </c>
      <c r="AS43" s="124" t="str">
        <f ca="1">IF(BC43=10,"ok","no")</f>
        <v>no</v>
      </c>
      <c r="AT43" s="136" t="str">
        <f ca="1">IF(AY43=9,AY43,IF(AU43=10,AU43,""))</f>
        <v/>
      </c>
      <c r="AU43" s="133" t="str">
        <f ca="1">IF(AND(AW43&lt;&gt;"",AV43="ok"),10,"")</f>
        <v/>
      </c>
      <c r="AV43" s="124" t="str">
        <f ca="1">IF(BL43&lt;0,"ok",IF(AND(BL43=0,BR43&lt;0),"ok","no"))</f>
        <v>no</v>
      </c>
      <c r="AW43" s="119">
        <f ca="1">IF(BC43=10,"",BC43)</f>
        <v>8</v>
      </c>
      <c r="AX43" s="117"/>
      <c r="AY43" s="119" t="str">
        <f ca="1">IF(AND(BA43="ok",AZ43="ok"),9,"")</f>
        <v/>
      </c>
      <c r="AZ43" s="124" t="str">
        <f ca="1">IF(BR43&lt;0,"ok","no")</f>
        <v>ok</v>
      </c>
      <c r="BA43" s="123" t="str">
        <f ca="1">IF(BC43=10,"ok","no")</f>
        <v>no</v>
      </c>
      <c r="BB43" s="36"/>
      <c r="BC43" s="150">
        <f ca="1">IF(AND(BO43="ok",BJ43=0),10,IF(BF43="ok",BJ43-1,IF(BE43="ok",10,"")))</f>
        <v>8</v>
      </c>
      <c r="BD43" s="129" t="str">
        <f t="shared" ref="BD43:BD54" ca="1" si="37">IF(BJ43=0,"ok","no")</f>
        <v>no</v>
      </c>
      <c r="BE43" s="124" t="str">
        <f t="shared" ref="BE43:BE54" ca="1" si="38">IF(BL43&lt;0,"ok","no")</f>
        <v>no</v>
      </c>
      <c r="BF43" s="123" t="str">
        <f ca="1">IF(AND(BO43="ok",BI43="no"),"ok","no")</f>
        <v>ok</v>
      </c>
      <c r="BG43" s="36"/>
      <c r="BH43" s="126" t="str">
        <f ca="1">IF(BO43="ok","ok","no")</f>
        <v>ok</v>
      </c>
      <c r="BI43" s="129" t="str">
        <f ca="1">IF(BJ43=0,"ok","no")</f>
        <v>no</v>
      </c>
      <c r="BJ43" s="63">
        <f ca="1">AA29</f>
        <v>9</v>
      </c>
      <c r="BK43" s="64">
        <f ca="1">AE29</f>
        <v>1</v>
      </c>
      <c r="BL43" s="66">
        <f t="shared" ref="BL43:BL54" ca="1" si="39">BJ43-BK43</f>
        <v>8</v>
      </c>
      <c r="BM43" s="68"/>
      <c r="BN43" s="139">
        <f ca="1">IF(BO43="ok",10,"")</f>
        <v>10</v>
      </c>
      <c r="BO43" s="129" t="str">
        <f ca="1">IF(BR43&lt;0,"ok","no")</f>
        <v>ok</v>
      </c>
      <c r="BP43" s="63">
        <f t="shared" ref="BP43:BP54" ca="1" si="40">AB29</f>
        <v>3</v>
      </c>
      <c r="BQ43" s="64">
        <f t="shared" ref="BQ43:BQ54" ca="1" si="41">AF29</f>
        <v>7</v>
      </c>
      <c r="BR43" s="67">
        <f t="shared" ref="BR43:BR54" ca="1" si="42">BP43-BQ43</f>
        <v>-4</v>
      </c>
      <c r="BS43" s="68"/>
      <c r="BT43" s="110">
        <v>0</v>
      </c>
      <c r="BU43" s="110">
        <v>0</v>
      </c>
      <c r="BV43" s="68" t="s">
        <v>14</v>
      </c>
      <c r="BW43" s="68"/>
      <c r="BX43" s="68"/>
      <c r="BY43" s="39">
        <f t="shared" ca="1" si="3"/>
        <v>0.59364244679320799</v>
      </c>
      <c r="BZ43" s="40">
        <f t="shared" ca="1" si="4"/>
        <v>17</v>
      </c>
      <c r="CB43" s="37">
        <v>43</v>
      </c>
      <c r="CC43" s="36">
        <v>9</v>
      </c>
      <c r="CD43" s="37">
        <v>7</v>
      </c>
      <c r="CG43" s="39">
        <f t="shared" ca="1" si="5"/>
        <v>0.19363313694105178</v>
      </c>
      <c r="CH43" s="40">
        <f t="shared" ca="1" si="6"/>
        <v>81</v>
      </c>
      <c r="CJ43" s="37">
        <v>43</v>
      </c>
      <c r="CK43" s="37">
        <v>4</v>
      </c>
      <c r="CL43" s="37">
        <v>2</v>
      </c>
      <c r="CO43" s="39">
        <f t="shared" ca="1" si="7"/>
        <v>0.83570237679663806</v>
      </c>
      <c r="CP43" s="40">
        <f t="shared" ca="1" si="0"/>
        <v>25</v>
      </c>
      <c r="CQ43" s="17"/>
      <c r="CR43" s="37">
        <v>43</v>
      </c>
      <c r="CS43" s="37">
        <v>4</v>
      </c>
      <c r="CT43" s="37">
        <v>2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>
        <f ca="1">IF($AH49="","",VLOOKUP($AH49,$BT$43:$BU$53,2,FALSE))</f>
        <v>7</v>
      </c>
      <c r="D44" s="32">
        <f ca="1">IF($BC49="","",VLOOKUP($BC49,$BT$43:$BU$53,2,FALSE))</f>
        <v>4</v>
      </c>
      <c r="E44" s="32">
        <f ca="1">IF($BN49="","",VLOOKUP($BN49,$BT$43:$BU$53,2,FALSE))</f>
        <v>10</v>
      </c>
      <c r="F44" s="8"/>
      <c r="G44" s="6" t="str">
        <f>G17</f>
        <v>⑧</v>
      </c>
      <c r="H44" s="7"/>
      <c r="I44" s="32">
        <f ca="1">IF($AH50="","",VLOOKUP($AH50,$BT$43:$BU$53,2,FALSE))</f>
        <v>6</v>
      </c>
      <c r="J44" s="32">
        <f ca="1">IF($BC50="","",VLOOKUP($BC50,$BT$43:$BU$53,2,FALSE))</f>
        <v>10</v>
      </c>
      <c r="K44" s="32" t="str">
        <f ca="1">IF($BN50="","",VLOOKUP($BN50,$BT$43:$BU$53,2,FALSE))</f>
        <v/>
      </c>
      <c r="L44" s="8"/>
      <c r="M44" s="6" t="str">
        <f>M17</f>
        <v>⑨</v>
      </c>
      <c r="N44" s="7"/>
      <c r="O44" s="32">
        <f ca="1">IF($AH51="","",VLOOKUP($AH51,$BT$43:$BU$53,2,FALSE))</f>
        <v>6</v>
      </c>
      <c r="P44" s="32">
        <f ca="1">IF($BC51="","",VLOOKUP($BC51,$BT$43:$BU$53,2,FALSE))</f>
        <v>10</v>
      </c>
      <c r="Q44" s="32" t="str">
        <f ca="1">IF($BN51="","",VLOOKUP($BN51,$BT$43:$BU$53,2,FALSE))</f>
        <v/>
      </c>
      <c r="R44" s="8"/>
      <c r="S44" s="2"/>
      <c r="T44" s="2"/>
      <c r="U44" s="58" t="s">
        <v>430</v>
      </c>
      <c r="V44" s="2"/>
      <c r="W44" s="2"/>
      <c r="X44" s="37"/>
      <c r="Y44" s="37" t="s">
        <v>58</v>
      </c>
      <c r="Z44" s="59" t="str">
        <f t="shared" ref="Z44:Z54" ca="1" si="43">IF(AI44="ok","okok","nono")</f>
        <v>okok</v>
      </c>
      <c r="AA44" s="59" t="str">
        <f t="shared" ref="AA44:AA54" ca="1" si="44">IF(AQ44="ok","okok","nono")</f>
        <v>nono</v>
      </c>
      <c r="AB44" s="59" t="str">
        <f t="shared" ref="AB44:AB54" ca="1" si="45">IF(BH44="ok","okok","nono")</f>
        <v>nono</v>
      </c>
      <c r="AC44" s="43"/>
      <c r="AD44" s="42"/>
      <c r="AE44" s="61" t="s">
        <v>58</v>
      </c>
      <c r="AF44" s="62"/>
      <c r="AG44" s="127" t="str">
        <f t="shared" ca="1" si="32"/>
        <v>ok</v>
      </c>
      <c r="AH44" s="131">
        <f t="shared" ref="AH44:AH54" ca="1" si="46">IF(AI44="ok",AM44-1,"")</f>
        <v>7</v>
      </c>
      <c r="AI44" s="129" t="str">
        <f t="shared" ref="AI44:AI54" ca="1" si="47">IF(AL44="ok","ok",IF(AND(AK44="ok",AJ44="ok"),"ok","no"))</f>
        <v>ok</v>
      </c>
      <c r="AJ44" s="124" t="str">
        <f t="shared" ref="AJ44:AJ54" ca="1" si="48">IF(BR44&lt;0,"ok","no")</f>
        <v>no</v>
      </c>
      <c r="AK44" s="124" t="str">
        <f t="shared" ca="1" si="33"/>
        <v>no</v>
      </c>
      <c r="AL44" s="124" t="str">
        <f t="shared" ref="AL44:AL54" ca="1" si="49">IF(BL44&lt;0,"ok","no")</f>
        <v>ok</v>
      </c>
      <c r="AM44" s="69">
        <f t="shared" ca="1" si="34"/>
        <v>8</v>
      </c>
      <c r="AN44" s="41">
        <f t="shared" ca="1" si="35"/>
        <v>4</v>
      </c>
      <c r="AO44" s="70">
        <f t="shared" ca="1" si="36"/>
        <v>4</v>
      </c>
      <c r="AP44" s="36"/>
      <c r="AQ44" s="127" t="str">
        <f t="shared" ref="AQ44:AQ54" ca="1" si="50">IF(AND(AS44="ok",AR44="ok"),"ok","no")</f>
        <v>no</v>
      </c>
      <c r="AR44" s="129" t="str">
        <f t="shared" ref="AR44:AR53" ca="1" si="51">IF(AY44=9,"ok","no")</f>
        <v>no</v>
      </c>
      <c r="AS44" s="124" t="str">
        <f t="shared" ref="AS44:AS54" ca="1" si="52">IF(BC44=10,"ok","no")</f>
        <v>ok</v>
      </c>
      <c r="AT44" s="137" t="str">
        <f t="shared" ref="AT44:AT54" ca="1" si="53">IF(AY44=9,AY44,IF(AU44=10,AU44,""))</f>
        <v/>
      </c>
      <c r="AU44" s="134" t="str">
        <f t="shared" ref="AU44:AU54" ca="1" si="54">IF(AND(AW44&lt;&gt;"",AV44="ok"),10,"")</f>
        <v/>
      </c>
      <c r="AV44" s="124" t="str">
        <f t="shared" ref="AV44:AV54" ca="1" si="55">IF(BL44&lt;0,"ok",IF(AND(BL44=0,BR44&lt;0),"ok","no"))</f>
        <v>ok</v>
      </c>
      <c r="AW44" s="120" t="str">
        <f t="shared" ref="AW44:AW54" ca="1" si="56">IF(BC44=10,"",BC44)</f>
        <v/>
      </c>
      <c r="AX44" s="117"/>
      <c r="AY44" s="120" t="str">
        <f t="shared" ref="AY44:AY54" ca="1" si="57">IF(AND(BA44="ok",AZ44="ok"),9,"")</f>
        <v/>
      </c>
      <c r="AZ44" s="124" t="str">
        <f t="shared" ref="AZ44:AZ54" ca="1" si="58">IF(BR44&lt;0,"ok","no")</f>
        <v>no</v>
      </c>
      <c r="BA44" s="123" t="str">
        <f t="shared" ref="BA44:BA54" ca="1" si="59">IF(BC44=10,"ok","no")</f>
        <v>ok</v>
      </c>
      <c r="BB44" s="36"/>
      <c r="BC44" s="140">
        <f t="shared" ref="BC44:BC54" ca="1" si="60">IF(AND(BO44="ok",BJ44=0),10,IF(BF44="ok",BJ44-1,IF(BE44="ok",10,"")))</f>
        <v>10</v>
      </c>
      <c r="BD44" s="129" t="str">
        <f t="shared" ca="1" si="37"/>
        <v>ok</v>
      </c>
      <c r="BE44" s="124" t="str">
        <f t="shared" ca="1" si="38"/>
        <v>ok</v>
      </c>
      <c r="BF44" s="123" t="str">
        <f t="shared" ref="BF44:BF54" ca="1" si="61">IF(AND(BO44="ok",BI44="no"),"ok","no")</f>
        <v>no</v>
      </c>
      <c r="BG44" s="36"/>
      <c r="BH44" s="127" t="str">
        <f t="shared" ref="BH44:BH54" ca="1" si="62">IF(BO44="ok","ok","no")</f>
        <v>no</v>
      </c>
      <c r="BI44" s="129" t="str">
        <f t="shared" ref="BI44:BI54" ca="1" si="63">IF(BJ44=0,"ok","no")</f>
        <v>ok</v>
      </c>
      <c r="BJ44" s="69">
        <f t="shared" ref="BJ44:BJ54" ca="1" si="64">AA30</f>
        <v>0</v>
      </c>
      <c r="BK44" s="41">
        <f t="shared" ref="BK44:BK54" ca="1" si="65">AE30</f>
        <v>1</v>
      </c>
      <c r="BL44" s="71">
        <f t="shared" ca="1" si="39"/>
        <v>-1</v>
      </c>
      <c r="BM44" s="68"/>
      <c r="BN44" s="140" t="str">
        <f t="shared" ref="BN44:BN54" ca="1" si="66">IF(BO44="ok",10,"")</f>
        <v/>
      </c>
      <c r="BO44" s="129" t="str">
        <f t="shared" ref="BO44:BO54" ca="1" si="67">IF(BR44&lt;0,"ok","no")</f>
        <v>no</v>
      </c>
      <c r="BP44" s="69">
        <f t="shared" ca="1" si="40"/>
        <v>5</v>
      </c>
      <c r="BQ44" s="41">
        <f t="shared" ca="1" si="41"/>
        <v>1</v>
      </c>
      <c r="BR44" s="72">
        <f t="shared" ca="1" si="42"/>
        <v>4</v>
      </c>
      <c r="BS44" s="68"/>
      <c r="BT44" s="112">
        <v>1</v>
      </c>
      <c r="BU44" s="112">
        <v>1</v>
      </c>
      <c r="BV44" s="68" t="s">
        <v>14</v>
      </c>
      <c r="BW44" s="68"/>
      <c r="BX44" s="68"/>
      <c r="BY44" s="39">
        <f t="shared" ca="1" si="3"/>
        <v>0.58167253817271269</v>
      </c>
      <c r="BZ44" s="40">
        <f t="shared" ca="1" si="4"/>
        <v>20</v>
      </c>
      <c r="CB44" s="37">
        <v>44</v>
      </c>
      <c r="CC44" s="36">
        <v>9</v>
      </c>
      <c r="CD44" s="37">
        <v>8</v>
      </c>
      <c r="CG44" s="39">
        <f t="shared" ca="1" si="5"/>
        <v>0.9458321753672303</v>
      </c>
      <c r="CH44" s="40">
        <f t="shared" ca="1" si="6"/>
        <v>5</v>
      </c>
      <c r="CJ44" s="37">
        <v>44</v>
      </c>
      <c r="CK44" s="37">
        <v>4</v>
      </c>
      <c r="CL44" s="37">
        <v>3</v>
      </c>
      <c r="CO44" s="39">
        <f t="shared" ca="1" si="7"/>
        <v>0.89111284286495807</v>
      </c>
      <c r="CP44" s="40">
        <f t="shared" ca="1" si="0"/>
        <v>15</v>
      </c>
      <c r="CQ44" s="17"/>
      <c r="CR44" s="37">
        <v>44</v>
      </c>
      <c r="CS44" s="37">
        <v>4</v>
      </c>
      <c r="CT44" s="37">
        <v>3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68">C18</f>
        <v>8</v>
      </c>
      <c r="D45" s="11">
        <f t="shared" ca="1" si="68"/>
        <v>5</v>
      </c>
      <c r="E45" s="11">
        <f t="shared" ca="1" si="68"/>
        <v>4</v>
      </c>
      <c r="F45" s="8"/>
      <c r="G45" s="9"/>
      <c r="H45" s="27"/>
      <c r="I45" s="28">
        <f t="shared" ca="1" si="68"/>
        <v>7</v>
      </c>
      <c r="J45" s="11">
        <f t="shared" ca="1" si="68"/>
        <v>2</v>
      </c>
      <c r="K45" s="11">
        <f t="shared" ca="1" si="68"/>
        <v>5</v>
      </c>
      <c r="L45" s="8"/>
      <c r="M45" s="9"/>
      <c r="N45" s="27"/>
      <c r="O45" s="28">
        <f t="shared" ca="1" si="68"/>
        <v>7</v>
      </c>
      <c r="P45" s="11">
        <f t="shared" ca="1" si="68"/>
        <v>3</v>
      </c>
      <c r="Q45" s="11">
        <f t="shared" ca="1" si="68"/>
        <v>6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3"/>
        <v>nono</v>
      </c>
      <c r="AA45" s="59" t="str">
        <f t="shared" ca="1" si="44"/>
        <v>nono</v>
      </c>
      <c r="AB45" s="59" t="str">
        <f t="shared" ca="1" si="45"/>
        <v>okok</v>
      </c>
      <c r="AC45" s="43"/>
      <c r="AD45" s="42"/>
      <c r="AE45" s="61" t="s">
        <v>59</v>
      </c>
      <c r="AF45" s="62"/>
      <c r="AG45" s="127" t="str">
        <f t="shared" ca="1" si="32"/>
        <v>no</v>
      </c>
      <c r="AH45" s="131" t="str">
        <f t="shared" ca="1" si="46"/>
        <v/>
      </c>
      <c r="AI45" s="129" t="str">
        <f t="shared" ca="1" si="47"/>
        <v>no</v>
      </c>
      <c r="AJ45" s="124" t="str">
        <f t="shared" ca="1" si="48"/>
        <v>ok</v>
      </c>
      <c r="AK45" s="124" t="str">
        <f t="shared" ca="1" si="33"/>
        <v>no</v>
      </c>
      <c r="AL45" s="124" t="str">
        <f t="shared" ca="1" si="49"/>
        <v>no</v>
      </c>
      <c r="AM45" s="69">
        <f t="shared" ca="1" si="34"/>
        <v>5</v>
      </c>
      <c r="AN45" s="41">
        <f t="shared" ca="1" si="35"/>
        <v>5</v>
      </c>
      <c r="AO45" s="70">
        <f t="shared" ca="1" si="36"/>
        <v>0</v>
      </c>
      <c r="AP45" s="36"/>
      <c r="AQ45" s="127" t="str">
        <f t="shared" ca="1" si="50"/>
        <v>no</v>
      </c>
      <c r="AR45" s="129" t="str">
        <f t="shared" ca="1" si="51"/>
        <v>no</v>
      </c>
      <c r="AS45" s="124" t="str">
        <f t="shared" ca="1" si="52"/>
        <v>no</v>
      </c>
      <c r="AT45" s="137" t="str">
        <f t="shared" ca="1" si="53"/>
        <v/>
      </c>
      <c r="AU45" s="134" t="str">
        <f t="shared" ca="1" si="54"/>
        <v/>
      </c>
      <c r="AV45" s="124" t="str">
        <f t="shared" ca="1" si="55"/>
        <v>no</v>
      </c>
      <c r="AW45" s="120">
        <f t="shared" ca="1" si="56"/>
        <v>4</v>
      </c>
      <c r="AX45" s="117"/>
      <c r="AY45" s="120" t="str">
        <f t="shared" ca="1" si="57"/>
        <v/>
      </c>
      <c r="AZ45" s="124" t="str">
        <f t="shared" ca="1" si="58"/>
        <v>ok</v>
      </c>
      <c r="BA45" s="123" t="str">
        <f t="shared" ca="1" si="59"/>
        <v>no</v>
      </c>
      <c r="BB45" s="36"/>
      <c r="BC45" s="140">
        <f t="shared" ca="1" si="60"/>
        <v>4</v>
      </c>
      <c r="BD45" s="129" t="str">
        <f t="shared" ca="1" si="37"/>
        <v>no</v>
      </c>
      <c r="BE45" s="124" t="str">
        <f t="shared" ca="1" si="38"/>
        <v>no</v>
      </c>
      <c r="BF45" s="123" t="str">
        <f t="shared" ca="1" si="61"/>
        <v>ok</v>
      </c>
      <c r="BG45" s="36"/>
      <c r="BH45" s="127" t="str">
        <f t="shared" ca="1" si="62"/>
        <v>ok</v>
      </c>
      <c r="BI45" s="129" t="str">
        <f t="shared" ca="1" si="63"/>
        <v>no</v>
      </c>
      <c r="BJ45" s="69">
        <f t="shared" ca="1" si="64"/>
        <v>5</v>
      </c>
      <c r="BK45" s="41">
        <f t="shared" ca="1" si="65"/>
        <v>2</v>
      </c>
      <c r="BL45" s="71">
        <f t="shared" ca="1" si="39"/>
        <v>3</v>
      </c>
      <c r="BM45" s="68"/>
      <c r="BN45" s="140">
        <f t="shared" ca="1" si="66"/>
        <v>10</v>
      </c>
      <c r="BO45" s="129" t="str">
        <f t="shared" ca="1" si="67"/>
        <v>ok</v>
      </c>
      <c r="BP45" s="69">
        <f t="shared" ca="1" si="40"/>
        <v>5</v>
      </c>
      <c r="BQ45" s="41">
        <f t="shared" ca="1" si="41"/>
        <v>9</v>
      </c>
      <c r="BR45" s="72">
        <f t="shared" ca="1" si="42"/>
        <v>-4</v>
      </c>
      <c r="BS45" s="68"/>
      <c r="BT45" s="112">
        <v>2</v>
      </c>
      <c r="BU45" s="112">
        <v>2</v>
      </c>
      <c r="BV45" s="68" t="s">
        <v>431</v>
      </c>
      <c r="BW45" s="68"/>
      <c r="BX45" s="68"/>
      <c r="BY45" s="39">
        <f t="shared" ca="1" si="3"/>
        <v>0.87245513191975554</v>
      </c>
      <c r="BZ45" s="40">
        <f t="shared" ca="1" si="4"/>
        <v>4</v>
      </c>
      <c r="CB45" s="37">
        <v>45</v>
      </c>
      <c r="CC45" s="36">
        <v>9</v>
      </c>
      <c r="CD45" s="37">
        <v>9</v>
      </c>
      <c r="CG45" s="39">
        <f t="shared" ca="1" si="5"/>
        <v>0.27064829566306581</v>
      </c>
      <c r="CH45" s="40">
        <f t="shared" ca="1" si="6"/>
        <v>71</v>
      </c>
      <c r="CJ45" s="37">
        <v>45</v>
      </c>
      <c r="CK45" s="37">
        <v>4</v>
      </c>
      <c r="CL45" s="37">
        <v>4</v>
      </c>
      <c r="CO45" s="39">
        <f t="shared" ca="1" si="7"/>
        <v>0.93689640232479554</v>
      </c>
      <c r="CP45" s="40">
        <f t="shared" ca="1" si="0"/>
        <v>10</v>
      </c>
      <c r="CQ45" s="17"/>
      <c r="CR45" s="37">
        <v>45</v>
      </c>
      <c r="CS45" s="37">
        <v>4</v>
      </c>
      <c r="CT45" s="37">
        <v>4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69">B19</f>
        <v>－</v>
      </c>
      <c r="C46" s="13">
        <f t="shared" ca="1" si="69"/>
        <v>3</v>
      </c>
      <c r="D46" s="13">
        <f t="shared" ca="1" si="69"/>
        <v>7</v>
      </c>
      <c r="E46" s="13">
        <f t="shared" ca="1" si="69"/>
        <v>8</v>
      </c>
      <c r="F46" s="8"/>
      <c r="G46" s="9"/>
      <c r="H46" s="12" t="str">
        <f t="shared" si="69"/>
        <v>－</v>
      </c>
      <c r="I46" s="13">
        <f t="shared" ca="1" si="69"/>
        <v>3</v>
      </c>
      <c r="J46" s="13">
        <f t="shared" ca="1" si="69"/>
        <v>7</v>
      </c>
      <c r="K46" s="13">
        <f t="shared" ca="1" si="69"/>
        <v>3</v>
      </c>
      <c r="L46" s="8"/>
      <c r="M46" s="9"/>
      <c r="N46" s="12" t="str">
        <f t="shared" si="69"/>
        <v>－</v>
      </c>
      <c r="O46" s="13">
        <f t="shared" ca="1" si="69"/>
        <v>4</v>
      </c>
      <c r="P46" s="13">
        <f t="shared" ca="1" si="69"/>
        <v>4</v>
      </c>
      <c r="Q46" s="13">
        <f t="shared" ca="1" si="69"/>
        <v>2</v>
      </c>
      <c r="R46" s="8"/>
      <c r="S46" s="2"/>
      <c r="T46" s="2"/>
      <c r="U46" s="58" t="s">
        <v>432</v>
      </c>
      <c r="V46" s="2"/>
      <c r="W46" s="2"/>
      <c r="X46" s="37"/>
      <c r="Y46" s="37" t="s">
        <v>60</v>
      </c>
      <c r="Z46" s="59" t="str">
        <f t="shared" ca="1" si="43"/>
        <v>okok</v>
      </c>
      <c r="AA46" s="59" t="str">
        <f t="shared" ca="1" si="44"/>
        <v>nono</v>
      </c>
      <c r="AB46" s="59" t="str">
        <f t="shared" ca="1" si="45"/>
        <v>okok</v>
      </c>
      <c r="AC46" s="43"/>
      <c r="AD46" s="42"/>
      <c r="AE46" s="61" t="s">
        <v>60</v>
      </c>
      <c r="AF46" s="62"/>
      <c r="AG46" s="127" t="str">
        <f t="shared" ca="1" si="32"/>
        <v>ok</v>
      </c>
      <c r="AH46" s="131">
        <f t="shared" ca="1" si="46"/>
        <v>7</v>
      </c>
      <c r="AI46" s="129" t="str">
        <f t="shared" ca="1" si="47"/>
        <v>ok</v>
      </c>
      <c r="AJ46" s="124" t="str">
        <f t="shared" ca="1" si="48"/>
        <v>ok</v>
      </c>
      <c r="AK46" s="124" t="str">
        <f t="shared" ca="1" si="33"/>
        <v>no</v>
      </c>
      <c r="AL46" s="124" t="str">
        <f t="shared" ca="1" si="49"/>
        <v>ok</v>
      </c>
      <c r="AM46" s="69">
        <f t="shared" ca="1" si="34"/>
        <v>8</v>
      </c>
      <c r="AN46" s="41">
        <f t="shared" ca="1" si="35"/>
        <v>7</v>
      </c>
      <c r="AO46" s="70">
        <f t="shared" ca="1" si="36"/>
        <v>1</v>
      </c>
      <c r="AP46" s="36"/>
      <c r="AQ46" s="127" t="str">
        <f t="shared" ca="1" si="50"/>
        <v>no</v>
      </c>
      <c r="AR46" s="129" t="str">
        <f t="shared" ca="1" si="51"/>
        <v>no</v>
      </c>
      <c r="AS46" s="124" t="str">
        <f t="shared" ca="1" si="52"/>
        <v>no</v>
      </c>
      <c r="AT46" s="137">
        <f t="shared" ca="1" si="53"/>
        <v>10</v>
      </c>
      <c r="AU46" s="134">
        <f t="shared" ca="1" si="54"/>
        <v>10</v>
      </c>
      <c r="AV46" s="124" t="str">
        <f t="shared" ca="1" si="55"/>
        <v>ok</v>
      </c>
      <c r="AW46" s="120">
        <f t="shared" ca="1" si="56"/>
        <v>1</v>
      </c>
      <c r="AX46" s="117"/>
      <c r="AY46" s="120" t="str">
        <f t="shared" ca="1" si="57"/>
        <v/>
      </c>
      <c r="AZ46" s="124" t="str">
        <f t="shared" ca="1" si="58"/>
        <v>ok</v>
      </c>
      <c r="BA46" s="123" t="str">
        <f t="shared" ca="1" si="59"/>
        <v>no</v>
      </c>
      <c r="BB46" s="36"/>
      <c r="BC46" s="140">
        <f t="shared" ca="1" si="60"/>
        <v>1</v>
      </c>
      <c r="BD46" s="129" t="str">
        <f t="shared" ca="1" si="37"/>
        <v>no</v>
      </c>
      <c r="BE46" s="124" t="str">
        <f t="shared" ca="1" si="38"/>
        <v>ok</v>
      </c>
      <c r="BF46" s="123" t="str">
        <f t="shared" ca="1" si="61"/>
        <v>ok</v>
      </c>
      <c r="BG46" s="36"/>
      <c r="BH46" s="127" t="str">
        <f t="shared" ca="1" si="62"/>
        <v>ok</v>
      </c>
      <c r="BI46" s="129" t="str">
        <f t="shared" ca="1" si="63"/>
        <v>no</v>
      </c>
      <c r="BJ46" s="69">
        <f t="shared" ca="1" si="64"/>
        <v>2</v>
      </c>
      <c r="BK46" s="41">
        <f t="shared" ca="1" si="65"/>
        <v>3</v>
      </c>
      <c r="BL46" s="71">
        <f t="shared" ca="1" si="39"/>
        <v>-1</v>
      </c>
      <c r="BM46" s="68"/>
      <c r="BN46" s="140">
        <f t="shared" ca="1" si="66"/>
        <v>10</v>
      </c>
      <c r="BO46" s="129" t="str">
        <f t="shared" ca="1" si="67"/>
        <v>ok</v>
      </c>
      <c r="BP46" s="69">
        <f t="shared" ca="1" si="40"/>
        <v>3</v>
      </c>
      <c r="BQ46" s="41">
        <f t="shared" ca="1" si="41"/>
        <v>5</v>
      </c>
      <c r="BR46" s="72">
        <f t="shared" ca="1" si="42"/>
        <v>-2</v>
      </c>
      <c r="BS46" s="68"/>
      <c r="BT46" s="112">
        <v>3</v>
      </c>
      <c r="BU46" s="112">
        <v>3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>
        <f t="shared" ca="1" si="5"/>
        <v>0.57155431134386592</v>
      </c>
      <c r="CH46" s="40">
        <f t="shared" ca="1" si="6"/>
        <v>42</v>
      </c>
      <c r="CJ46" s="37">
        <v>46</v>
      </c>
      <c r="CK46" s="37">
        <v>4</v>
      </c>
      <c r="CL46" s="37">
        <v>5</v>
      </c>
      <c r="CO46" s="39">
        <f t="shared" ca="1" si="7"/>
        <v>0.22388740930589979</v>
      </c>
      <c r="CP46" s="40">
        <f t="shared" ca="1" si="0"/>
        <v>76</v>
      </c>
      <c r="CQ46" s="17"/>
      <c r="CR46" s="37">
        <v>46</v>
      </c>
      <c r="CS46" s="37">
        <v>4</v>
      </c>
      <c r="CT46" s="37">
        <v>5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4</v>
      </c>
      <c r="D47" s="30">
        <f ca="1">MOD(ROUNDDOWN(AM35/10,0),10)</f>
        <v>7</v>
      </c>
      <c r="E47" s="30">
        <f ca="1">MOD(AM35,10)</f>
        <v>6</v>
      </c>
      <c r="F47" s="8"/>
      <c r="G47" s="9"/>
      <c r="H47" s="29"/>
      <c r="I47" s="30">
        <f ca="1">MOD(ROUNDDOWN(AM36/100,0),10)</f>
        <v>3</v>
      </c>
      <c r="J47" s="30">
        <f ca="1">MOD(ROUNDDOWN(AM36/10,0),10)</f>
        <v>5</v>
      </c>
      <c r="K47" s="30">
        <f ca="1">MOD(AM36,10)</f>
        <v>2</v>
      </c>
      <c r="L47" s="8"/>
      <c r="M47" s="9"/>
      <c r="N47" s="29"/>
      <c r="O47" s="30">
        <f ca="1">MOD(ROUNDDOWN(AM37/100,0),10)</f>
        <v>2</v>
      </c>
      <c r="P47" s="30">
        <f ca="1">MOD(ROUNDDOWN(AM37/10,0),10)</f>
        <v>9</v>
      </c>
      <c r="Q47" s="30">
        <f ca="1">MOD(AM37,10)</f>
        <v>4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3"/>
        <v>nono</v>
      </c>
      <c r="AA47" s="59" t="str">
        <f t="shared" ca="1" si="44"/>
        <v>nono</v>
      </c>
      <c r="AB47" s="59" t="str">
        <f t="shared" ca="1" si="45"/>
        <v>okok</v>
      </c>
      <c r="AC47" s="43"/>
      <c r="AD47" s="42"/>
      <c r="AE47" s="61" t="s">
        <v>61</v>
      </c>
      <c r="AF47" s="62"/>
      <c r="AG47" s="127" t="str">
        <f t="shared" ca="1" si="32"/>
        <v>no</v>
      </c>
      <c r="AH47" s="131" t="str">
        <f t="shared" ca="1" si="46"/>
        <v/>
      </c>
      <c r="AI47" s="129" t="str">
        <f t="shared" ca="1" si="47"/>
        <v>no</v>
      </c>
      <c r="AJ47" s="124" t="str">
        <f t="shared" ca="1" si="48"/>
        <v>ok</v>
      </c>
      <c r="AK47" s="124" t="str">
        <f t="shared" ca="1" si="33"/>
        <v>no</v>
      </c>
      <c r="AL47" s="124" t="str">
        <f t="shared" ca="1" si="49"/>
        <v>no</v>
      </c>
      <c r="AM47" s="69">
        <f t="shared" ca="1" si="34"/>
        <v>3</v>
      </c>
      <c r="AN47" s="41">
        <f t="shared" ca="1" si="35"/>
        <v>2</v>
      </c>
      <c r="AO47" s="70">
        <f t="shared" ca="1" si="36"/>
        <v>1</v>
      </c>
      <c r="AP47" s="36"/>
      <c r="AQ47" s="127" t="str">
        <f t="shared" ca="1" si="50"/>
        <v>no</v>
      </c>
      <c r="AR47" s="129" t="str">
        <f t="shared" ca="1" si="51"/>
        <v>no</v>
      </c>
      <c r="AS47" s="124" t="str">
        <f t="shared" ca="1" si="52"/>
        <v>no</v>
      </c>
      <c r="AT47" s="137" t="str">
        <f t="shared" ca="1" si="53"/>
        <v/>
      </c>
      <c r="AU47" s="134" t="str">
        <f t="shared" ca="1" si="54"/>
        <v/>
      </c>
      <c r="AV47" s="124" t="str">
        <f t="shared" ca="1" si="55"/>
        <v>no</v>
      </c>
      <c r="AW47" s="120">
        <f t="shared" ca="1" si="56"/>
        <v>5</v>
      </c>
      <c r="AX47" s="117"/>
      <c r="AY47" s="120" t="str">
        <f t="shared" ca="1" si="57"/>
        <v/>
      </c>
      <c r="AZ47" s="124" t="str">
        <f t="shared" ca="1" si="58"/>
        <v>ok</v>
      </c>
      <c r="BA47" s="123" t="str">
        <f t="shared" ca="1" si="59"/>
        <v>no</v>
      </c>
      <c r="BB47" s="36"/>
      <c r="BC47" s="140">
        <f t="shared" ca="1" si="60"/>
        <v>5</v>
      </c>
      <c r="BD47" s="129" t="str">
        <f t="shared" ca="1" si="37"/>
        <v>no</v>
      </c>
      <c r="BE47" s="124" t="str">
        <f t="shared" ca="1" si="38"/>
        <v>no</v>
      </c>
      <c r="BF47" s="123" t="str">
        <f t="shared" ca="1" si="61"/>
        <v>ok</v>
      </c>
      <c r="BG47" s="36"/>
      <c r="BH47" s="127" t="str">
        <f t="shared" ca="1" si="62"/>
        <v>ok</v>
      </c>
      <c r="BI47" s="129" t="str">
        <f t="shared" ca="1" si="63"/>
        <v>no</v>
      </c>
      <c r="BJ47" s="69">
        <f t="shared" ca="1" si="64"/>
        <v>6</v>
      </c>
      <c r="BK47" s="41">
        <f t="shared" ca="1" si="65"/>
        <v>0</v>
      </c>
      <c r="BL47" s="71">
        <f t="shared" ca="1" si="39"/>
        <v>6</v>
      </c>
      <c r="BM47" s="68"/>
      <c r="BN47" s="140">
        <f t="shared" ca="1" si="66"/>
        <v>10</v>
      </c>
      <c r="BO47" s="129" t="str">
        <f t="shared" ca="1" si="67"/>
        <v>ok</v>
      </c>
      <c r="BP47" s="69">
        <f t="shared" ca="1" si="40"/>
        <v>2</v>
      </c>
      <c r="BQ47" s="41">
        <f t="shared" ca="1" si="41"/>
        <v>6</v>
      </c>
      <c r="BR47" s="72">
        <f t="shared" ca="1" si="42"/>
        <v>-4</v>
      </c>
      <c r="BS47" s="68"/>
      <c r="BT47" s="112">
        <v>4</v>
      </c>
      <c r="BU47" s="112">
        <v>4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>
        <f t="shared" ca="1" si="5"/>
        <v>0.62183432337558453</v>
      </c>
      <c r="CH47" s="40">
        <f t="shared" ca="1" si="6"/>
        <v>33</v>
      </c>
      <c r="CJ47" s="37">
        <v>47</v>
      </c>
      <c r="CK47" s="37">
        <v>4</v>
      </c>
      <c r="CL47" s="37">
        <v>6</v>
      </c>
      <c r="CO47" s="39">
        <f t="shared" ca="1" si="7"/>
        <v>0.29652650176994988</v>
      </c>
      <c r="CP47" s="40">
        <f t="shared" ca="1" si="0"/>
        <v>66</v>
      </c>
      <c r="CR47" s="37">
        <v>47</v>
      </c>
      <c r="CS47" s="37">
        <v>4</v>
      </c>
      <c r="CT47" s="37">
        <v>6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3"/>
        <v>nono</v>
      </c>
      <c r="AA48" s="59" t="str">
        <f t="shared" ca="1" si="44"/>
        <v>nono</v>
      </c>
      <c r="AB48" s="59" t="str">
        <f t="shared" ca="1" si="45"/>
        <v>okok</v>
      </c>
      <c r="AC48" s="43"/>
      <c r="AD48" s="42"/>
      <c r="AE48" s="61" t="s">
        <v>62</v>
      </c>
      <c r="AF48" s="62"/>
      <c r="AG48" s="127" t="str">
        <f t="shared" ca="1" si="32"/>
        <v>no</v>
      </c>
      <c r="AH48" s="131" t="str">
        <f t="shared" ca="1" si="46"/>
        <v/>
      </c>
      <c r="AI48" s="129" t="str">
        <f t="shared" ca="1" si="47"/>
        <v>no</v>
      </c>
      <c r="AJ48" s="124" t="str">
        <f t="shared" ca="1" si="48"/>
        <v>ok</v>
      </c>
      <c r="AK48" s="124" t="str">
        <f t="shared" ca="1" si="33"/>
        <v>no</v>
      </c>
      <c r="AL48" s="124" t="str">
        <f t="shared" ca="1" si="49"/>
        <v>no</v>
      </c>
      <c r="AM48" s="69">
        <f t="shared" ca="1" si="34"/>
        <v>6</v>
      </c>
      <c r="AN48" s="41">
        <f t="shared" ca="1" si="35"/>
        <v>4</v>
      </c>
      <c r="AO48" s="70">
        <f t="shared" ca="1" si="36"/>
        <v>2</v>
      </c>
      <c r="AP48" s="36"/>
      <c r="AQ48" s="127" t="str">
        <f t="shared" ca="1" si="50"/>
        <v>no</v>
      </c>
      <c r="AR48" s="129" t="str">
        <f t="shared" ca="1" si="51"/>
        <v>no</v>
      </c>
      <c r="AS48" s="124" t="str">
        <f t="shared" ca="1" si="52"/>
        <v>no</v>
      </c>
      <c r="AT48" s="137" t="str">
        <f t="shared" ca="1" si="53"/>
        <v/>
      </c>
      <c r="AU48" s="134" t="str">
        <f t="shared" ca="1" si="54"/>
        <v/>
      </c>
      <c r="AV48" s="124" t="str">
        <f t="shared" ca="1" si="55"/>
        <v>no</v>
      </c>
      <c r="AW48" s="120">
        <f t="shared" ca="1" si="56"/>
        <v>7</v>
      </c>
      <c r="AX48" s="117"/>
      <c r="AY48" s="120" t="str">
        <f t="shared" ca="1" si="57"/>
        <v/>
      </c>
      <c r="AZ48" s="124" t="str">
        <f t="shared" ca="1" si="58"/>
        <v>ok</v>
      </c>
      <c r="BA48" s="123" t="str">
        <f t="shared" ca="1" si="59"/>
        <v>no</v>
      </c>
      <c r="BB48" s="36"/>
      <c r="BC48" s="140">
        <f t="shared" ca="1" si="60"/>
        <v>7</v>
      </c>
      <c r="BD48" s="129" t="str">
        <f t="shared" ca="1" si="37"/>
        <v>no</v>
      </c>
      <c r="BE48" s="124" t="str">
        <f t="shared" ca="1" si="38"/>
        <v>no</v>
      </c>
      <c r="BF48" s="123" t="str">
        <f t="shared" ca="1" si="61"/>
        <v>ok</v>
      </c>
      <c r="BG48" s="36"/>
      <c r="BH48" s="127" t="str">
        <f t="shared" ca="1" si="62"/>
        <v>ok</v>
      </c>
      <c r="BI48" s="129" t="str">
        <f t="shared" ca="1" si="63"/>
        <v>no</v>
      </c>
      <c r="BJ48" s="69">
        <f t="shared" ca="1" si="64"/>
        <v>8</v>
      </c>
      <c r="BK48" s="41">
        <f t="shared" ca="1" si="65"/>
        <v>2</v>
      </c>
      <c r="BL48" s="71">
        <f t="shared" ca="1" si="39"/>
        <v>6</v>
      </c>
      <c r="BM48" s="68"/>
      <c r="BN48" s="140">
        <f t="shared" ca="1" si="66"/>
        <v>10</v>
      </c>
      <c r="BO48" s="129" t="str">
        <f t="shared" ca="1" si="67"/>
        <v>ok</v>
      </c>
      <c r="BP48" s="69">
        <f t="shared" ca="1" si="40"/>
        <v>1</v>
      </c>
      <c r="BQ48" s="41">
        <f t="shared" ca="1" si="41"/>
        <v>8</v>
      </c>
      <c r="BR48" s="72">
        <f t="shared" ca="1" si="42"/>
        <v>-7</v>
      </c>
      <c r="BS48" s="68"/>
      <c r="BT48" s="112">
        <v>5</v>
      </c>
      <c r="BU48" s="112">
        <v>5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>
        <f t="shared" ca="1" si="5"/>
        <v>0.28620942423062601</v>
      </c>
      <c r="CH48" s="40">
        <f t="shared" ca="1" si="6"/>
        <v>68</v>
      </c>
      <c r="CJ48" s="37">
        <v>48</v>
      </c>
      <c r="CK48" s="36">
        <v>4</v>
      </c>
      <c r="CL48" s="37">
        <v>7</v>
      </c>
      <c r="CO48" s="39">
        <f t="shared" ca="1" si="7"/>
        <v>0.24935492402221338</v>
      </c>
      <c r="CP48" s="40">
        <f t="shared" ca="1" si="0"/>
        <v>72</v>
      </c>
      <c r="CR48" s="37">
        <v>48</v>
      </c>
      <c r="CS48" s="36">
        <v>4</v>
      </c>
      <c r="CT48" s="37">
        <v>7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/>
      </c>
      <c r="E49" s="21"/>
      <c r="F49" s="21"/>
      <c r="G49" s="23"/>
      <c r="H49" s="21"/>
      <c r="I49" s="21"/>
      <c r="J49" s="22">
        <f ca="1">IF($AT53="","",VLOOKUP($AT53,$BT$43:$BU$53,2,FALSE))</f>
        <v>10</v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3"/>
        <v>okok</v>
      </c>
      <c r="AA49" s="59" t="str">
        <f t="shared" ca="1" si="44"/>
        <v>nono</v>
      </c>
      <c r="AB49" s="59" t="str">
        <f t="shared" ca="1" si="45"/>
        <v>okok</v>
      </c>
      <c r="AC49" s="43"/>
      <c r="AD49" s="73"/>
      <c r="AE49" s="61" t="s">
        <v>63</v>
      </c>
      <c r="AF49" s="62"/>
      <c r="AG49" s="127" t="str">
        <f t="shared" ca="1" si="32"/>
        <v>ok</v>
      </c>
      <c r="AH49" s="131">
        <f t="shared" ca="1" si="46"/>
        <v>7</v>
      </c>
      <c r="AI49" s="129" t="str">
        <f t="shared" ca="1" si="47"/>
        <v>ok</v>
      </c>
      <c r="AJ49" s="124" t="str">
        <f t="shared" ca="1" si="48"/>
        <v>ok</v>
      </c>
      <c r="AK49" s="124" t="str">
        <f t="shared" ca="1" si="33"/>
        <v>no</v>
      </c>
      <c r="AL49" s="124" t="str">
        <f t="shared" ca="1" si="49"/>
        <v>ok</v>
      </c>
      <c r="AM49" s="69">
        <f t="shared" ca="1" si="34"/>
        <v>8</v>
      </c>
      <c r="AN49" s="41">
        <f t="shared" ca="1" si="35"/>
        <v>3</v>
      </c>
      <c r="AO49" s="70">
        <f t="shared" ca="1" si="36"/>
        <v>5</v>
      </c>
      <c r="AP49" s="36"/>
      <c r="AQ49" s="127" t="str">
        <f t="shared" ca="1" si="50"/>
        <v>no</v>
      </c>
      <c r="AR49" s="129" t="str">
        <f ca="1">IF(AY49=9,"ok","no")</f>
        <v>no</v>
      </c>
      <c r="AS49" s="124" t="str">
        <f t="shared" ca="1" si="52"/>
        <v>no</v>
      </c>
      <c r="AT49" s="137">
        <f ca="1">IF(AY49=9,AY49,IF(AU49=10,AU49,""))</f>
        <v>10</v>
      </c>
      <c r="AU49" s="134">
        <f t="shared" ca="1" si="54"/>
        <v>10</v>
      </c>
      <c r="AV49" s="124" t="str">
        <f t="shared" ca="1" si="55"/>
        <v>ok</v>
      </c>
      <c r="AW49" s="120">
        <f t="shared" ca="1" si="56"/>
        <v>4</v>
      </c>
      <c r="AX49" s="117"/>
      <c r="AY49" s="120" t="str">
        <f t="shared" ca="1" si="57"/>
        <v/>
      </c>
      <c r="AZ49" s="124" t="str">
        <f t="shared" ca="1" si="58"/>
        <v>ok</v>
      </c>
      <c r="BA49" s="123" t="str">
        <f t="shared" ca="1" si="59"/>
        <v>no</v>
      </c>
      <c r="BB49" s="36"/>
      <c r="BC49" s="140">
        <f t="shared" ca="1" si="60"/>
        <v>4</v>
      </c>
      <c r="BD49" s="129" t="str">
        <f t="shared" ca="1" si="37"/>
        <v>no</v>
      </c>
      <c r="BE49" s="124" t="str">
        <f t="shared" ca="1" si="38"/>
        <v>ok</v>
      </c>
      <c r="BF49" s="123" t="str">
        <f t="shared" ca="1" si="61"/>
        <v>ok</v>
      </c>
      <c r="BG49" s="36"/>
      <c r="BH49" s="127" t="str">
        <f t="shared" ca="1" si="62"/>
        <v>ok</v>
      </c>
      <c r="BI49" s="129" t="str">
        <f t="shared" ca="1" si="63"/>
        <v>no</v>
      </c>
      <c r="BJ49" s="69">
        <f t="shared" ca="1" si="64"/>
        <v>5</v>
      </c>
      <c r="BK49" s="41">
        <f t="shared" ca="1" si="65"/>
        <v>7</v>
      </c>
      <c r="BL49" s="71">
        <f t="shared" ca="1" si="39"/>
        <v>-2</v>
      </c>
      <c r="BM49" s="68"/>
      <c r="BN49" s="140">
        <f t="shared" ca="1" si="66"/>
        <v>10</v>
      </c>
      <c r="BO49" s="129" t="str">
        <f t="shared" ca="1" si="67"/>
        <v>ok</v>
      </c>
      <c r="BP49" s="69">
        <f t="shared" ca="1" si="40"/>
        <v>4</v>
      </c>
      <c r="BQ49" s="41">
        <f t="shared" ca="1" si="41"/>
        <v>8</v>
      </c>
      <c r="BR49" s="72">
        <f t="shared" ca="1" si="42"/>
        <v>-4</v>
      </c>
      <c r="BS49" s="68"/>
      <c r="BT49" s="112">
        <v>6</v>
      </c>
      <c r="BU49" s="112">
        <v>6</v>
      </c>
      <c r="BV49" s="68" t="s">
        <v>245</v>
      </c>
      <c r="BW49" s="68"/>
      <c r="BX49" s="68"/>
      <c r="BY49" s="39"/>
      <c r="BZ49" s="40"/>
      <c r="CB49" s="37"/>
      <c r="CC49" s="36"/>
      <c r="CD49" s="37"/>
      <c r="CG49" s="39">
        <f t="shared" ca="1" si="5"/>
        <v>2.2647022146266016E-2</v>
      </c>
      <c r="CH49" s="40">
        <f t="shared" ca="1" si="6"/>
        <v>100</v>
      </c>
      <c r="CJ49" s="37">
        <v>49</v>
      </c>
      <c r="CK49" s="36">
        <v>4</v>
      </c>
      <c r="CL49" s="37">
        <v>8</v>
      </c>
      <c r="CO49" s="39">
        <f t="shared" ca="1" si="7"/>
        <v>0.21134779621299926</v>
      </c>
      <c r="CP49" s="40">
        <f t="shared" ca="1" si="0"/>
        <v>78</v>
      </c>
      <c r="CR49" s="37">
        <v>49</v>
      </c>
      <c r="CS49" s="36">
        <v>4</v>
      </c>
      <c r="CT49" s="37">
        <v>8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/>
      </c>
      <c r="D50" s="32" t="str">
        <f ca="1">IF($BC52="","",VLOOKUP($BC52,$BT$43:$BU$53,2,FALSE))</f>
        <v/>
      </c>
      <c r="E50" s="32" t="str">
        <f ca="1">IF($BN52="","",VLOOKUP($BN52,$BT$43:$BU$53,2,FALSE))</f>
        <v/>
      </c>
      <c r="F50" s="8"/>
      <c r="G50" s="6" t="str">
        <f>G23</f>
        <v>⑪</v>
      </c>
      <c r="H50" s="7"/>
      <c r="I50" s="32">
        <f ca="1">IF($AH53="","",VLOOKUP($AH53,$BT$43:$BU$53,2,FALSE))</f>
        <v>6</v>
      </c>
      <c r="J50" s="32">
        <f ca="1">IF($BC53="","",VLOOKUP($BC53,$BT$43:$BU$53,2,FALSE))</f>
        <v>3</v>
      </c>
      <c r="K50" s="32">
        <f ca="1">IF($BN53="","",VLOOKUP($BN53,$BT$43:$BU$53,2,FALSE))</f>
        <v>10</v>
      </c>
      <c r="L50" s="8"/>
      <c r="M50" s="6" t="str">
        <f>M23</f>
        <v>⑫</v>
      </c>
      <c r="N50" s="7"/>
      <c r="O50" s="32">
        <f ca="1">IF($AH54="","",VLOOKUP($AH54,$BT$43:$BU$53,2,FALSE))</f>
        <v>6</v>
      </c>
      <c r="P50" s="32">
        <f ca="1">IF($BC54="","",VLOOKUP($BC54,$BT$43:$BU$53,2,FALSE))</f>
        <v>10</v>
      </c>
      <c r="Q50" s="32" t="str">
        <f ca="1">IF($BN54="","",VLOOKUP($BN54,$BT$43:$BU$53,2,FALSE))</f>
        <v/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3"/>
        <v>okok</v>
      </c>
      <c r="AA50" s="59" t="str">
        <f t="shared" ca="1" si="44"/>
        <v>nono</v>
      </c>
      <c r="AB50" s="59" t="str">
        <f t="shared" ca="1" si="45"/>
        <v>nono</v>
      </c>
      <c r="AC50" s="43"/>
      <c r="AD50" s="35"/>
      <c r="AE50" s="61" t="s">
        <v>64</v>
      </c>
      <c r="AF50" s="62"/>
      <c r="AG50" s="127" t="str">
        <f t="shared" ca="1" si="32"/>
        <v>ok</v>
      </c>
      <c r="AH50" s="131">
        <f t="shared" ca="1" si="46"/>
        <v>6</v>
      </c>
      <c r="AI50" s="129" t="str">
        <f t="shared" ca="1" si="47"/>
        <v>ok</v>
      </c>
      <c r="AJ50" s="124" t="str">
        <f t="shared" ca="1" si="48"/>
        <v>no</v>
      </c>
      <c r="AK50" s="124" t="str">
        <f t="shared" ca="1" si="33"/>
        <v>no</v>
      </c>
      <c r="AL50" s="124" t="str">
        <f t="shared" ca="1" si="49"/>
        <v>ok</v>
      </c>
      <c r="AM50" s="69">
        <f t="shared" ca="1" si="34"/>
        <v>7</v>
      </c>
      <c r="AN50" s="41">
        <f t="shared" ca="1" si="35"/>
        <v>3</v>
      </c>
      <c r="AO50" s="70">
        <f t="shared" ca="1" si="36"/>
        <v>4</v>
      </c>
      <c r="AP50" s="36"/>
      <c r="AQ50" s="127" t="str">
        <f t="shared" ca="1" si="50"/>
        <v>no</v>
      </c>
      <c r="AR50" s="129" t="str">
        <f t="shared" ca="1" si="51"/>
        <v>no</v>
      </c>
      <c r="AS50" s="124" t="str">
        <f t="shared" ca="1" si="52"/>
        <v>ok</v>
      </c>
      <c r="AT50" s="137" t="str">
        <f t="shared" ca="1" si="53"/>
        <v/>
      </c>
      <c r="AU50" s="134" t="str">
        <f t="shared" ca="1" si="54"/>
        <v/>
      </c>
      <c r="AV50" s="124" t="str">
        <f t="shared" ca="1" si="55"/>
        <v>ok</v>
      </c>
      <c r="AW50" s="120" t="str">
        <f t="shared" ca="1" si="56"/>
        <v/>
      </c>
      <c r="AX50" s="117"/>
      <c r="AY50" s="120" t="str">
        <f t="shared" ca="1" si="57"/>
        <v/>
      </c>
      <c r="AZ50" s="124" t="str">
        <f t="shared" ca="1" si="58"/>
        <v>no</v>
      </c>
      <c r="BA50" s="123" t="str">
        <f t="shared" ca="1" si="59"/>
        <v>ok</v>
      </c>
      <c r="BB50" s="36"/>
      <c r="BC50" s="140">
        <f t="shared" ca="1" si="60"/>
        <v>10</v>
      </c>
      <c r="BD50" s="129" t="str">
        <f t="shared" ca="1" si="37"/>
        <v>no</v>
      </c>
      <c r="BE50" s="124" t="str">
        <f t="shared" ca="1" si="38"/>
        <v>ok</v>
      </c>
      <c r="BF50" s="123" t="str">
        <f t="shared" ca="1" si="61"/>
        <v>no</v>
      </c>
      <c r="BG50" s="36"/>
      <c r="BH50" s="127" t="str">
        <f t="shared" ca="1" si="62"/>
        <v>no</v>
      </c>
      <c r="BI50" s="129" t="str">
        <f t="shared" ca="1" si="63"/>
        <v>no</v>
      </c>
      <c r="BJ50" s="69">
        <f t="shared" ca="1" si="64"/>
        <v>2</v>
      </c>
      <c r="BK50" s="41">
        <f t="shared" ca="1" si="65"/>
        <v>7</v>
      </c>
      <c r="BL50" s="71">
        <f t="shared" ca="1" si="39"/>
        <v>-5</v>
      </c>
      <c r="BM50" s="68"/>
      <c r="BN50" s="140" t="str">
        <f t="shared" ca="1" si="66"/>
        <v/>
      </c>
      <c r="BO50" s="129" t="str">
        <f t="shared" ca="1" si="67"/>
        <v>no</v>
      </c>
      <c r="BP50" s="69">
        <f t="shared" ca="1" si="40"/>
        <v>5</v>
      </c>
      <c r="BQ50" s="41">
        <f t="shared" ca="1" si="41"/>
        <v>3</v>
      </c>
      <c r="BR50" s="72">
        <f t="shared" ca="1" si="42"/>
        <v>2</v>
      </c>
      <c r="BS50" s="68"/>
      <c r="BT50" s="112">
        <v>7</v>
      </c>
      <c r="BU50" s="112">
        <v>7</v>
      </c>
      <c r="BV50" s="68" t="s">
        <v>201</v>
      </c>
      <c r="BW50" s="68"/>
      <c r="BX50" s="68"/>
      <c r="BY50" s="39"/>
      <c r="BZ50" s="40"/>
      <c r="CB50" s="37"/>
      <c r="CC50" s="36"/>
      <c r="CD50" s="37"/>
      <c r="CG50" s="39">
        <f t="shared" ca="1" si="5"/>
        <v>0.19480253329922315</v>
      </c>
      <c r="CH50" s="40">
        <f t="shared" ca="1" si="6"/>
        <v>80</v>
      </c>
      <c r="CJ50" s="37">
        <v>50</v>
      </c>
      <c r="CK50" s="36">
        <v>4</v>
      </c>
      <c r="CL50" s="37">
        <v>9</v>
      </c>
      <c r="CO50" s="39">
        <f t="shared" ca="1" si="7"/>
        <v>0.97940091751087333</v>
      </c>
      <c r="CP50" s="40">
        <f t="shared" ca="1" si="0"/>
        <v>5</v>
      </c>
      <c r="CR50" s="37">
        <v>50</v>
      </c>
      <c r="CS50" s="36">
        <v>4</v>
      </c>
      <c r="CT50" s="37">
        <v>9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0">C24</f>
        <v>8</v>
      </c>
      <c r="D51" s="11">
        <f t="shared" ca="1" si="70"/>
        <v>5</v>
      </c>
      <c r="E51" s="11">
        <f t="shared" ca="1" si="70"/>
        <v>3</v>
      </c>
      <c r="F51" s="8"/>
      <c r="G51" s="9"/>
      <c r="H51" s="10"/>
      <c r="I51" s="11">
        <f t="shared" ca="1" si="70"/>
        <v>7</v>
      </c>
      <c r="J51" s="11">
        <f t="shared" ca="1" si="70"/>
        <v>4</v>
      </c>
      <c r="K51" s="11">
        <f t="shared" ca="1" si="70"/>
        <v>3</v>
      </c>
      <c r="L51" s="8"/>
      <c r="M51" s="9"/>
      <c r="N51" s="10"/>
      <c r="O51" s="11">
        <f t="shared" ca="1" si="70"/>
        <v>7</v>
      </c>
      <c r="P51" s="11">
        <f t="shared" ca="1" si="70"/>
        <v>0</v>
      </c>
      <c r="Q51" s="11">
        <f t="shared" ca="1" si="70"/>
        <v>9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3"/>
        <v>okok</v>
      </c>
      <c r="AA51" s="59" t="str">
        <f t="shared" ca="1" si="44"/>
        <v>nono</v>
      </c>
      <c r="AB51" s="59" t="str">
        <f t="shared" ca="1" si="45"/>
        <v>nono</v>
      </c>
      <c r="AC51" s="43"/>
      <c r="AD51" s="35"/>
      <c r="AE51" s="61" t="s">
        <v>65</v>
      </c>
      <c r="AF51" s="62"/>
      <c r="AG51" s="127" t="str">
        <f t="shared" ca="1" si="32"/>
        <v>ok</v>
      </c>
      <c r="AH51" s="131">
        <f t="shared" ca="1" si="46"/>
        <v>6</v>
      </c>
      <c r="AI51" s="129" t="str">
        <f t="shared" ca="1" si="47"/>
        <v>ok</v>
      </c>
      <c r="AJ51" s="124" t="str">
        <f t="shared" ca="1" si="48"/>
        <v>no</v>
      </c>
      <c r="AK51" s="124" t="str">
        <f t="shared" ca="1" si="33"/>
        <v>no</v>
      </c>
      <c r="AL51" s="124" t="str">
        <f t="shared" ca="1" si="49"/>
        <v>ok</v>
      </c>
      <c r="AM51" s="69">
        <f t="shared" ca="1" si="34"/>
        <v>7</v>
      </c>
      <c r="AN51" s="41">
        <f t="shared" ca="1" si="35"/>
        <v>4</v>
      </c>
      <c r="AO51" s="70">
        <f t="shared" ca="1" si="36"/>
        <v>3</v>
      </c>
      <c r="AP51" s="36"/>
      <c r="AQ51" s="127" t="str">
        <f t="shared" ca="1" si="50"/>
        <v>no</v>
      </c>
      <c r="AR51" s="129" t="str">
        <f t="shared" ca="1" si="51"/>
        <v>no</v>
      </c>
      <c r="AS51" s="124" t="str">
        <f t="shared" ca="1" si="52"/>
        <v>ok</v>
      </c>
      <c r="AT51" s="137" t="str">
        <f t="shared" ca="1" si="53"/>
        <v/>
      </c>
      <c r="AU51" s="134" t="str">
        <f t="shared" ca="1" si="54"/>
        <v/>
      </c>
      <c r="AV51" s="124" t="str">
        <f t="shared" ca="1" si="55"/>
        <v>ok</v>
      </c>
      <c r="AW51" s="120" t="str">
        <f t="shared" ca="1" si="56"/>
        <v/>
      </c>
      <c r="AX51" s="117"/>
      <c r="AY51" s="120" t="str">
        <f t="shared" ca="1" si="57"/>
        <v/>
      </c>
      <c r="AZ51" s="124" t="str">
        <f t="shared" ca="1" si="58"/>
        <v>no</v>
      </c>
      <c r="BA51" s="123" t="str">
        <f t="shared" ca="1" si="59"/>
        <v>ok</v>
      </c>
      <c r="BB51" s="36"/>
      <c r="BC51" s="140">
        <f t="shared" ca="1" si="60"/>
        <v>10</v>
      </c>
      <c r="BD51" s="129" t="str">
        <f t="shared" ca="1" si="37"/>
        <v>no</v>
      </c>
      <c r="BE51" s="124" t="str">
        <f t="shared" ca="1" si="38"/>
        <v>ok</v>
      </c>
      <c r="BF51" s="123" t="str">
        <f t="shared" ca="1" si="61"/>
        <v>no</v>
      </c>
      <c r="BG51" s="36"/>
      <c r="BH51" s="127" t="str">
        <f t="shared" ca="1" si="62"/>
        <v>no</v>
      </c>
      <c r="BI51" s="129" t="str">
        <f t="shared" ca="1" si="63"/>
        <v>no</v>
      </c>
      <c r="BJ51" s="69">
        <f t="shared" ca="1" si="64"/>
        <v>3</v>
      </c>
      <c r="BK51" s="41">
        <f t="shared" ca="1" si="65"/>
        <v>4</v>
      </c>
      <c r="BL51" s="71">
        <f t="shared" ca="1" si="39"/>
        <v>-1</v>
      </c>
      <c r="BM51" s="68"/>
      <c r="BN51" s="140" t="str">
        <f t="shared" ca="1" si="66"/>
        <v/>
      </c>
      <c r="BO51" s="129" t="str">
        <f t="shared" ca="1" si="67"/>
        <v>no</v>
      </c>
      <c r="BP51" s="69">
        <f t="shared" ca="1" si="40"/>
        <v>6</v>
      </c>
      <c r="BQ51" s="41">
        <f t="shared" ca="1" si="41"/>
        <v>2</v>
      </c>
      <c r="BR51" s="72">
        <f t="shared" ca="1" si="42"/>
        <v>4</v>
      </c>
      <c r="BS51" s="68"/>
      <c r="BT51" s="112">
        <v>8</v>
      </c>
      <c r="BU51" s="112">
        <v>8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>
        <f t="shared" ca="1" si="5"/>
        <v>0.92238904274378408</v>
      </c>
      <c r="CH51" s="40">
        <f t="shared" ca="1" si="6"/>
        <v>8</v>
      </c>
      <c r="CJ51" s="37">
        <v>51</v>
      </c>
      <c r="CK51" s="36">
        <v>5</v>
      </c>
      <c r="CL51" s="37">
        <v>0</v>
      </c>
      <c r="CO51" s="39">
        <f t="shared" ca="1" si="7"/>
        <v>0.11979288447143366</v>
      </c>
      <c r="CP51" s="40">
        <f t="shared" ca="1" si="0"/>
        <v>90</v>
      </c>
      <c r="CR51" s="37">
        <v>51</v>
      </c>
      <c r="CS51" s="36">
        <v>5</v>
      </c>
      <c r="CT51" s="37">
        <v>0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1">B25</f>
        <v>－</v>
      </c>
      <c r="C52" s="13">
        <f t="shared" ca="1" si="71"/>
        <v>8</v>
      </c>
      <c r="D52" s="13">
        <f t="shared" ca="1" si="71"/>
        <v>5</v>
      </c>
      <c r="E52" s="13">
        <f t="shared" ca="1" si="71"/>
        <v>1</v>
      </c>
      <c r="F52" s="8"/>
      <c r="G52" s="9"/>
      <c r="H52" s="12" t="str">
        <f t="shared" si="71"/>
        <v>－</v>
      </c>
      <c r="I52" s="13">
        <f t="shared" ca="1" si="71"/>
        <v>6</v>
      </c>
      <c r="J52" s="13">
        <f t="shared" ca="1" si="71"/>
        <v>6</v>
      </c>
      <c r="K52" s="13">
        <f t="shared" ca="1" si="71"/>
        <v>6</v>
      </c>
      <c r="L52" s="8"/>
      <c r="M52" s="9"/>
      <c r="N52" s="12" t="str">
        <f t="shared" si="71"/>
        <v>－</v>
      </c>
      <c r="O52" s="13">
        <f t="shared" ca="1" si="71"/>
        <v>2</v>
      </c>
      <c r="P52" s="13">
        <f t="shared" ca="1" si="71"/>
        <v>5</v>
      </c>
      <c r="Q52" s="13">
        <f t="shared" ca="1" si="71"/>
        <v>1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3"/>
        <v>nono</v>
      </c>
      <c r="AA52" s="59" t="str">
        <f t="shared" ca="1" si="44"/>
        <v>nono</v>
      </c>
      <c r="AB52" s="59" t="str">
        <f t="shared" ca="1" si="45"/>
        <v>nono</v>
      </c>
      <c r="AC52" s="43"/>
      <c r="AD52" s="35"/>
      <c r="AE52" s="61" t="s">
        <v>66</v>
      </c>
      <c r="AF52" s="62"/>
      <c r="AG52" s="127" t="str">
        <f t="shared" ca="1" si="32"/>
        <v>no</v>
      </c>
      <c r="AH52" s="131" t="str">
        <f t="shared" ca="1" si="46"/>
        <v/>
      </c>
      <c r="AI52" s="129" t="str">
        <f t="shared" ca="1" si="47"/>
        <v>no</v>
      </c>
      <c r="AJ52" s="124" t="str">
        <f t="shared" ca="1" si="48"/>
        <v>no</v>
      </c>
      <c r="AK52" s="124" t="str">
        <f t="shared" ca="1" si="33"/>
        <v>ok</v>
      </c>
      <c r="AL52" s="124" t="str">
        <f t="shared" ca="1" si="49"/>
        <v>no</v>
      </c>
      <c r="AM52" s="69">
        <f t="shared" ca="1" si="34"/>
        <v>8</v>
      </c>
      <c r="AN52" s="41">
        <f t="shared" ca="1" si="35"/>
        <v>8</v>
      </c>
      <c r="AO52" s="70">
        <f t="shared" ca="1" si="36"/>
        <v>0</v>
      </c>
      <c r="AP52" s="36"/>
      <c r="AQ52" s="127" t="str">
        <f t="shared" ca="1" si="50"/>
        <v>no</v>
      </c>
      <c r="AR52" s="129" t="str">
        <f t="shared" ca="1" si="51"/>
        <v>no</v>
      </c>
      <c r="AS52" s="124" t="str">
        <f t="shared" ca="1" si="52"/>
        <v>no</v>
      </c>
      <c r="AT52" s="137" t="str">
        <f t="shared" ca="1" si="53"/>
        <v/>
      </c>
      <c r="AU52" s="134" t="str">
        <f t="shared" ca="1" si="54"/>
        <v/>
      </c>
      <c r="AV52" s="124" t="str">
        <f t="shared" ca="1" si="55"/>
        <v>no</v>
      </c>
      <c r="AW52" s="120" t="str">
        <f t="shared" ca="1" si="56"/>
        <v/>
      </c>
      <c r="AX52" s="117"/>
      <c r="AY52" s="120" t="str">
        <f t="shared" ca="1" si="57"/>
        <v/>
      </c>
      <c r="AZ52" s="124" t="str">
        <f t="shared" ca="1" si="58"/>
        <v>no</v>
      </c>
      <c r="BA52" s="123" t="str">
        <f t="shared" ca="1" si="59"/>
        <v>no</v>
      </c>
      <c r="BB52" s="36"/>
      <c r="BC52" s="140" t="str">
        <f t="shared" ca="1" si="60"/>
        <v/>
      </c>
      <c r="BD52" s="129" t="str">
        <f t="shared" ca="1" si="37"/>
        <v>no</v>
      </c>
      <c r="BE52" s="124" t="str">
        <f t="shared" ca="1" si="38"/>
        <v>no</v>
      </c>
      <c r="BF52" s="123" t="str">
        <f t="shared" ca="1" si="61"/>
        <v>no</v>
      </c>
      <c r="BG52" s="36"/>
      <c r="BH52" s="127" t="str">
        <f t="shared" ca="1" si="62"/>
        <v>no</v>
      </c>
      <c r="BI52" s="129" t="str">
        <f t="shared" ca="1" si="63"/>
        <v>no</v>
      </c>
      <c r="BJ52" s="69">
        <f t="shared" ca="1" si="64"/>
        <v>5</v>
      </c>
      <c r="BK52" s="41">
        <f t="shared" ca="1" si="65"/>
        <v>5</v>
      </c>
      <c r="BL52" s="71">
        <f t="shared" ca="1" si="39"/>
        <v>0</v>
      </c>
      <c r="BM52" s="68"/>
      <c r="BN52" s="140" t="str">
        <f t="shared" ca="1" si="66"/>
        <v/>
      </c>
      <c r="BO52" s="129" t="str">
        <f t="shared" ca="1" si="67"/>
        <v>no</v>
      </c>
      <c r="BP52" s="69">
        <f t="shared" ca="1" si="40"/>
        <v>3</v>
      </c>
      <c r="BQ52" s="41">
        <f t="shared" ca="1" si="41"/>
        <v>1</v>
      </c>
      <c r="BR52" s="72">
        <f t="shared" ca="1" si="42"/>
        <v>2</v>
      </c>
      <c r="BS52" s="68"/>
      <c r="BT52" s="112">
        <v>9</v>
      </c>
      <c r="BU52" s="112">
        <v>9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>
        <f t="shared" ca="1" si="5"/>
        <v>0.89616334958504174</v>
      </c>
      <c r="CH52" s="40">
        <f t="shared" ca="1" si="6"/>
        <v>14</v>
      </c>
      <c r="CJ52" s="37">
        <v>52</v>
      </c>
      <c r="CK52" s="36">
        <v>5</v>
      </c>
      <c r="CL52" s="37">
        <v>1</v>
      </c>
      <c r="CO52" s="39">
        <f t="shared" ca="1" si="7"/>
        <v>7.4706453068206224E-3</v>
      </c>
      <c r="CP52" s="40">
        <f t="shared" ca="1" si="0"/>
        <v>99</v>
      </c>
      <c r="CR52" s="37">
        <v>52</v>
      </c>
      <c r="CS52" s="36">
        <v>5</v>
      </c>
      <c r="CT52" s="37">
        <v>1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0</v>
      </c>
      <c r="D53" s="30">
        <f ca="1">MOD(ROUNDDOWN(AM38/10,0),10)</f>
        <v>0</v>
      </c>
      <c r="E53" s="30">
        <f ca="1">MOD(AM38,10)</f>
        <v>2</v>
      </c>
      <c r="F53" s="8"/>
      <c r="G53" s="9"/>
      <c r="H53" s="29"/>
      <c r="I53" s="30">
        <f ca="1">MOD(ROUNDDOWN(AM39/100,0),10)</f>
        <v>0</v>
      </c>
      <c r="J53" s="30">
        <f ca="1">MOD(ROUNDDOWN(AM39/10,0),10)</f>
        <v>7</v>
      </c>
      <c r="K53" s="30">
        <f ca="1">MOD(AM39,10)</f>
        <v>7</v>
      </c>
      <c r="L53" s="8"/>
      <c r="M53" s="9"/>
      <c r="N53" s="29"/>
      <c r="O53" s="30">
        <f ca="1">MOD(ROUNDDOWN(AM40/100,0),10)</f>
        <v>4</v>
      </c>
      <c r="P53" s="30">
        <f ca="1">MOD(ROUNDDOWN(AM40/10,0),10)</f>
        <v>5</v>
      </c>
      <c r="Q53" s="30">
        <f ca="1">MOD(AM40,10)</f>
        <v>8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3"/>
        <v>okok</v>
      </c>
      <c r="AA53" s="59" t="str">
        <f t="shared" ca="1" si="44"/>
        <v>nono</v>
      </c>
      <c r="AB53" s="59" t="str">
        <f t="shared" ca="1" si="45"/>
        <v>okok</v>
      </c>
      <c r="AC53" s="43"/>
      <c r="AD53" s="35"/>
      <c r="AE53" s="61" t="s">
        <v>67</v>
      </c>
      <c r="AF53" s="62"/>
      <c r="AG53" s="127" t="str">
        <f t="shared" ca="1" si="32"/>
        <v>ok</v>
      </c>
      <c r="AH53" s="131">
        <f t="shared" ca="1" si="46"/>
        <v>6</v>
      </c>
      <c r="AI53" s="129" t="str">
        <f t="shared" ca="1" si="47"/>
        <v>ok</v>
      </c>
      <c r="AJ53" s="124" t="str">
        <f t="shared" ca="1" si="48"/>
        <v>ok</v>
      </c>
      <c r="AK53" s="124" t="str">
        <f t="shared" ca="1" si="33"/>
        <v>no</v>
      </c>
      <c r="AL53" s="124" t="str">
        <f t="shared" ca="1" si="49"/>
        <v>ok</v>
      </c>
      <c r="AM53" s="69">
        <f t="shared" ca="1" si="34"/>
        <v>7</v>
      </c>
      <c r="AN53" s="41">
        <f t="shared" ca="1" si="35"/>
        <v>6</v>
      </c>
      <c r="AO53" s="70">
        <f t="shared" ca="1" si="36"/>
        <v>1</v>
      </c>
      <c r="AP53" s="36"/>
      <c r="AQ53" s="127" t="str">
        <f t="shared" ca="1" si="50"/>
        <v>no</v>
      </c>
      <c r="AR53" s="129" t="str">
        <f t="shared" ca="1" si="51"/>
        <v>no</v>
      </c>
      <c r="AS53" s="124" t="str">
        <f t="shared" ca="1" si="52"/>
        <v>no</v>
      </c>
      <c r="AT53" s="137">
        <f t="shared" ca="1" si="53"/>
        <v>10</v>
      </c>
      <c r="AU53" s="134">
        <f t="shared" ca="1" si="54"/>
        <v>10</v>
      </c>
      <c r="AV53" s="124" t="str">
        <f t="shared" ca="1" si="55"/>
        <v>ok</v>
      </c>
      <c r="AW53" s="120">
        <f t="shared" ca="1" si="56"/>
        <v>3</v>
      </c>
      <c r="AX53" s="117"/>
      <c r="AY53" s="120" t="str">
        <f t="shared" ca="1" si="57"/>
        <v/>
      </c>
      <c r="AZ53" s="124" t="str">
        <f t="shared" ca="1" si="58"/>
        <v>ok</v>
      </c>
      <c r="BA53" s="123" t="str">
        <f t="shared" ca="1" si="59"/>
        <v>no</v>
      </c>
      <c r="BB53" s="36"/>
      <c r="BC53" s="140">
        <f t="shared" ca="1" si="60"/>
        <v>3</v>
      </c>
      <c r="BD53" s="129" t="str">
        <f t="shared" ca="1" si="37"/>
        <v>no</v>
      </c>
      <c r="BE53" s="124" t="str">
        <f t="shared" ca="1" si="38"/>
        <v>ok</v>
      </c>
      <c r="BF53" s="123" t="str">
        <f t="shared" ca="1" si="61"/>
        <v>ok</v>
      </c>
      <c r="BG53" s="36"/>
      <c r="BH53" s="127" t="str">
        <f t="shared" ca="1" si="62"/>
        <v>ok</v>
      </c>
      <c r="BI53" s="129" t="str">
        <f t="shared" ca="1" si="63"/>
        <v>no</v>
      </c>
      <c r="BJ53" s="69">
        <f t="shared" ca="1" si="64"/>
        <v>4</v>
      </c>
      <c r="BK53" s="41">
        <f t="shared" ca="1" si="65"/>
        <v>6</v>
      </c>
      <c r="BL53" s="71">
        <f t="shared" ca="1" si="39"/>
        <v>-2</v>
      </c>
      <c r="BM53" s="68"/>
      <c r="BN53" s="140">
        <f t="shared" ca="1" si="66"/>
        <v>10</v>
      </c>
      <c r="BO53" s="129" t="str">
        <f t="shared" ca="1" si="67"/>
        <v>ok</v>
      </c>
      <c r="BP53" s="69">
        <f t="shared" ca="1" si="40"/>
        <v>3</v>
      </c>
      <c r="BQ53" s="41">
        <f t="shared" ca="1" si="41"/>
        <v>6</v>
      </c>
      <c r="BR53" s="72">
        <f t="shared" ca="1" si="42"/>
        <v>-3</v>
      </c>
      <c r="BS53" s="68"/>
      <c r="BT53" s="114">
        <v>10</v>
      </c>
      <c r="BU53" s="114">
        <v>10</v>
      </c>
      <c r="BV53" s="68" t="s">
        <v>169</v>
      </c>
      <c r="BW53" s="68"/>
      <c r="BX53" s="68"/>
      <c r="BY53" s="39"/>
      <c r="BZ53" s="40"/>
      <c r="CB53" s="37"/>
      <c r="CC53" s="36"/>
      <c r="CD53" s="37"/>
      <c r="CG53" s="39">
        <f t="shared" ca="1" si="5"/>
        <v>0.5658944578381031</v>
      </c>
      <c r="CH53" s="40">
        <f t="shared" ca="1" si="6"/>
        <v>43</v>
      </c>
      <c r="CJ53" s="37">
        <v>53</v>
      </c>
      <c r="CK53" s="36">
        <v>5</v>
      </c>
      <c r="CL53" s="37">
        <v>2</v>
      </c>
      <c r="CO53" s="39">
        <f t="shared" ca="1" si="7"/>
        <v>4.4146860722430126E-2</v>
      </c>
      <c r="CP53" s="40">
        <f t="shared" ca="1" si="0"/>
        <v>96</v>
      </c>
      <c r="CR53" s="37">
        <v>53</v>
      </c>
      <c r="CS53" s="36">
        <v>5</v>
      </c>
      <c r="CT53" s="37">
        <v>2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175</v>
      </c>
      <c r="V54" s="2"/>
      <c r="W54" s="2"/>
      <c r="X54" s="37"/>
      <c r="Y54" s="37" t="s">
        <v>68</v>
      </c>
      <c r="Z54" s="59" t="str">
        <f t="shared" ca="1" si="43"/>
        <v>okok</v>
      </c>
      <c r="AA54" s="59" t="str">
        <f t="shared" ca="1" si="44"/>
        <v>nono</v>
      </c>
      <c r="AB54" s="59" t="str">
        <f t="shared" ca="1" si="45"/>
        <v>nono</v>
      </c>
      <c r="AC54" s="75"/>
      <c r="AD54" s="60"/>
      <c r="AE54" s="61" t="s">
        <v>68</v>
      </c>
      <c r="AF54" s="62"/>
      <c r="AG54" s="128" t="str">
        <f t="shared" ca="1" si="32"/>
        <v>ok</v>
      </c>
      <c r="AH54" s="132">
        <f t="shared" ca="1" si="46"/>
        <v>6</v>
      </c>
      <c r="AI54" s="129" t="str">
        <f t="shared" ca="1" si="47"/>
        <v>ok</v>
      </c>
      <c r="AJ54" s="124" t="str">
        <f t="shared" ca="1" si="48"/>
        <v>no</v>
      </c>
      <c r="AK54" s="124" t="str">
        <f t="shared" ca="1" si="33"/>
        <v>no</v>
      </c>
      <c r="AL54" s="124" t="str">
        <f t="shared" ca="1" si="49"/>
        <v>ok</v>
      </c>
      <c r="AM54" s="76">
        <f t="shared" ca="1" si="34"/>
        <v>7</v>
      </c>
      <c r="AN54" s="77">
        <f t="shared" ca="1" si="35"/>
        <v>2</v>
      </c>
      <c r="AO54" s="78">
        <f t="shared" ca="1" si="36"/>
        <v>5</v>
      </c>
      <c r="AP54" s="36"/>
      <c r="AQ54" s="128" t="str">
        <f t="shared" ca="1" si="50"/>
        <v>no</v>
      </c>
      <c r="AR54" s="129" t="str">
        <f ca="1">IF(AY54=9,"ok","no")</f>
        <v>no</v>
      </c>
      <c r="AS54" s="124" t="str">
        <f t="shared" ca="1" si="52"/>
        <v>ok</v>
      </c>
      <c r="AT54" s="138" t="str">
        <f t="shared" ca="1" si="53"/>
        <v/>
      </c>
      <c r="AU54" s="135" t="str">
        <f t="shared" ca="1" si="54"/>
        <v/>
      </c>
      <c r="AV54" s="124" t="str">
        <f t="shared" ca="1" si="55"/>
        <v>ok</v>
      </c>
      <c r="AW54" s="121" t="str">
        <f t="shared" ca="1" si="56"/>
        <v/>
      </c>
      <c r="AX54" s="117"/>
      <c r="AY54" s="121" t="str">
        <f t="shared" ca="1" si="57"/>
        <v/>
      </c>
      <c r="AZ54" s="124" t="str">
        <f t="shared" ca="1" si="58"/>
        <v>no</v>
      </c>
      <c r="BA54" s="123" t="str">
        <f t="shared" ca="1" si="59"/>
        <v>ok</v>
      </c>
      <c r="BB54" s="36"/>
      <c r="BC54" s="141">
        <f t="shared" ca="1" si="60"/>
        <v>10</v>
      </c>
      <c r="BD54" s="129" t="str">
        <f t="shared" ca="1" si="37"/>
        <v>ok</v>
      </c>
      <c r="BE54" s="124" t="str">
        <f t="shared" ca="1" si="38"/>
        <v>ok</v>
      </c>
      <c r="BF54" s="123" t="str">
        <f t="shared" ca="1" si="61"/>
        <v>no</v>
      </c>
      <c r="BG54" s="36"/>
      <c r="BH54" s="128" t="str">
        <f t="shared" ca="1" si="62"/>
        <v>no</v>
      </c>
      <c r="BI54" s="129" t="str">
        <f t="shared" ca="1" si="63"/>
        <v>ok</v>
      </c>
      <c r="BJ54" s="76">
        <f t="shared" ca="1" si="64"/>
        <v>0</v>
      </c>
      <c r="BK54" s="77">
        <f t="shared" ca="1" si="65"/>
        <v>5</v>
      </c>
      <c r="BL54" s="79">
        <f t="shared" ca="1" si="39"/>
        <v>-5</v>
      </c>
      <c r="BM54" s="68"/>
      <c r="BN54" s="141" t="str">
        <f t="shared" ca="1" si="66"/>
        <v/>
      </c>
      <c r="BO54" s="129" t="str">
        <f t="shared" ca="1" si="67"/>
        <v>no</v>
      </c>
      <c r="BP54" s="76">
        <f t="shared" ca="1" si="40"/>
        <v>9</v>
      </c>
      <c r="BQ54" s="77">
        <f t="shared" ca="1" si="41"/>
        <v>1</v>
      </c>
      <c r="BR54" s="80">
        <f t="shared" ca="1" si="42"/>
        <v>8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>
        <f t="shared" ca="1" si="5"/>
        <v>0.20595238027987361</v>
      </c>
      <c r="CH54" s="40">
        <f t="shared" ca="1" si="6"/>
        <v>77</v>
      </c>
      <c r="CJ54" s="37">
        <v>54</v>
      </c>
      <c r="CK54" s="36">
        <v>5</v>
      </c>
      <c r="CL54" s="37">
        <v>3</v>
      </c>
      <c r="CO54" s="39">
        <f t="shared" ca="1" si="7"/>
        <v>0.27057447541543733</v>
      </c>
      <c r="CP54" s="40">
        <f t="shared" ca="1" si="0"/>
        <v>71</v>
      </c>
      <c r="CR54" s="37">
        <v>54</v>
      </c>
      <c r="CS54" s="36">
        <v>5</v>
      </c>
      <c r="CT54" s="37">
        <v>3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>
        <f t="shared" ca="1" si="5"/>
        <v>0.85509246818402762</v>
      </c>
      <c r="CH55" s="40">
        <f t="shared" ca="1" si="6"/>
        <v>15</v>
      </c>
      <c r="CJ55" s="37">
        <v>55</v>
      </c>
      <c r="CK55" s="36">
        <v>5</v>
      </c>
      <c r="CL55" s="37">
        <v>4</v>
      </c>
      <c r="CO55" s="39">
        <f t="shared" ca="1" si="7"/>
        <v>0.18152831934036717</v>
      </c>
      <c r="CP55" s="40">
        <f t="shared" ca="1" si="0"/>
        <v>83</v>
      </c>
      <c r="CR55" s="37">
        <v>55</v>
      </c>
      <c r="CS55" s="36">
        <v>5</v>
      </c>
      <c r="CT55" s="37">
        <v>4</v>
      </c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5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49</v>
      </c>
      <c r="AS56" s="122" t="s">
        <v>433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41</v>
      </c>
      <c r="BE56" s="86" t="s">
        <v>45</v>
      </c>
      <c r="BF56" s="86" t="s">
        <v>73</v>
      </c>
      <c r="BG56" s="36"/>
      <c r="BH56" s="142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42" t="s">
        <v>43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>
        <f t="shared" ca="1" si="5"/>
        <v>0.4905621737073993</v>
      </c>
      <c r="CH56" s="40">
        <f t="shared" ca="1" si="6"/>
        <v>52</v>
      </c>
      <c r="CJ56" s="37">
        <v>56</v>
      </c>
      <c r="CK56" s="36">
        <v>5</v>
      </c>
      <c r="CL56" s="37">
        <v>5</v>
      </c>
      <c r="CO56" s="39">
        <f t="shared" ca="1" si="7"/>
        <v>0.481432040438871</v>
      </c>
      <c r="CP56" s="40">
        <f t="shared" ca="1" si="0"/>
        <v>48</v>
      </c>
      <c r="CR56" s="37">
        <v>56</v>
      </c>
      <c r="CS56" s="36">
        <v>5</v>
      </c>
      <c r="CT56" s="37">
        <v>5</v>
      </c>
    </row>
    <row r="57" spans="1:101" x14ac:dyDescent="0.25">
      <c r="BY57" s="39"/>
      <c r="BZ57" s="40"/>
      <c r="CB57" s="37"/>
      <c r="CG57" s="39">
        <f t="shared" ca="1" si="5"/>
        <v>0.53163888767408074</v>
      </c>
      <c r="CH57" s="40">
        <f t="shared" ca="1" si="6"/>
        <v>48</v>
      </c>
      <c r="CJ57" s="37">
        <v>57</v>
      </c>
      <c r="CK57" s="36">
        <v>5</v>
      </c>
      <c r="CL57" s="37">
        <v>6</v>
      </c>
      <c r="CO57" s="39">
        <f t="shared" ca="1" si="7"/>
        <v>0.19414045692439419</v>
      </c>
      <c r="CP57" s="40">
        <f t="shared" ca="1" si="0"/>
        <v>82</v>
      </c>
      <c r="CR57" s="37">
        <v>57</v>
      </c>
      <c r="CS57" s="36">
        <v>5</v>
      </c>
      <c r="CT57" s="37">
        <v>6</v>
      </c>
    </row>
    <row r="58" spans="1:101" x14ac:dyDescent="0.25">
      <c r="BY58" s="39"/>
      <c r="BZ58" s="40"/>
      <c r="CB58" s="37"/>
      <c r="CG58" s="39">
        <f t="shared" ca="1" si="5"/>
        <v>0.46489304654679364</v>
      </c>
      <c r="CH58" s="40">
        <f t="shared" ca="1" si="6"/>
        <v>54</v>
      </c>
      <c r="CJ58" s="37">
        <v>58</v>
      </c>
      <c r="CK58" s="36">
        <v>5</v>
      </c>
      <c r="CL58" s="37">
        <v>7</v>
      </c>
      <c r="CO58" s="39">
        <f t="shared" ca="1" si="7"/>
        <v>0.33293913098455363</v>
      </c>
      <c r="CP58" s="40">
        <f t="shared" ca="1" si="0"/>
        <v>62</v>
      </c>
      <c r="CR58" s="37">
        <v>58</v>
      </c>
      <c r="CS58" s="36">
        <v>5</v>
      </c>
      <c r="CT58" s="37">
        <v>7</v>
      </c>
    </row>
    <row r="59" spans="1:101" x14ac:dyDescent="0.25">
      <c r="BY59" s="39"/>
      <c r="BZ59" s="40"/>
      <c r="CB59" s="37"/>
      <c r="CG59" s="39">
        <f t="shared" ca="1" si="5"/>
        <v>0.89864932327406444</v>
      </c>
      <c r="CH59" s="40">
        <f t="shared" ca="1" si="6"/>
        <v>13</v>
      </c>
      <c r="CJ59" s="37">
        <v>59</v>
      </c>
      <c r="CK59" s="36">
        <v>5</v>
      </c>
      <c r="CL59" s="37">
        <v>8</v>
      </c>
      <c r="CO59" s="39">
        <f t="shared" ca="1" si="7"/>
        <v>0.88517126956286141</v>
      </c>
      <c r="CP59" s="40">
        <f t="shared" ca="1" si="0"/>
        <v>16</v>
      </c>
      <c r="CR59" s="37">
        <v>59</v>
      </c>
      <c r="CS59" s="36">
        <v>5</v>
      </c>
      <c r="CT59" s="37">
        <v>8</v>
      </c>
    </row>
    <row r="60" spans="1:101" x14ac:dyDescent="0.25">
      <c r="BY60" s="39"/>
      <c r="BZ60" s="40"/>
      <c r="CB60" s="37"/>
      <c r="CG60" s="39">
        <f t="shared" ca="1" si="5"/>
        <v>0.28759711750549788</v>
      </c>
      <c r="CH60" s="40">
        <f t="shared" ca="1" si="6"/>
        <v>67</v>
      </c>
      <c r="CJ60" s="37">
        <v>60</v>
      </c>
      <c r="CK60" s="36">
        <v>5</v>
      </c>
      <c r="CL60" s="37">
        <v>9</v>
      </c>
      <c r="CO60" s="39">
        <f t="shared" ca="1" si="7"/>
        <v>0.4179570498995121</v>
      </c>
      <c r="CP60" s="40">
        <f t="shared" ca="1" si="0"/>
        <v>56</v>
      </c>
      <c r="CR60" s="37">
        <v>60</v>
      </c>
      <c r="CS60" s="36">
        <v>5</v>
      </c>
      <c r="CT60" s="37">
        <v>9</v>
      </c>
    </row>
    <row r="61" spans="1:101" x14ac:dyDescent="0.25">
      <c r="BY61" s="39"/>
      <c r="BZ61" s="40"/>
      <c r="CB61" s="37"/>
      <c r="CG61" s="39">
        <f t="shared" ca="1" si="5"/>
        <v>0.90703544640851341</v>
      </c>
      <c r="CH61" s="40">
        <f t="shared" ca="1" si="6"/>
        <v>10</v>
      </c>
      <c r="CJ61" s="37">
        <v>61</v>
      </c>
      <c r="CK61" s="36">
        <v>6</v>
      </c>
      <c r="CL61" s="37">
        <v>0</v>
      </c>
      <c r="CO61" s="39">
        <f t="shared" ca="1" si="7"/>
        <v>0.96735923393668977</v>
      </c>
      <c r="CP61" s="40">
        <f t="shared" ca="1" si="0"/>
        <v>7</v>
      </c>
      <c r="CR61" s="37">
        <v>61</v>
      </c>
      <c r="CS61" s="36">
        <v>6</v>
      </c>
      <c r="CT61" s="37">
        <v>0</v>
      </c>
    </row>
    <row r="62" spans="1:101" x14ac:dyDescent="0.25">
      <c r="BY62" s="39"/>
      <c r="BZ62" s="40"/>
      <c r="CB62" s="37"/>
      <c r="CG62" s="39">
        <f t="shared" ca="1" si="5"/>
        <v>0.90104056495139095</v>
      </c>
      <c r="CH62" s="40">
        <f t="shared" ca="1" si="6"/>
        <v>12</v>
      </c>
      <c r="CJ62" s="37">
        <v>62</v>
      </c>
      <c r="CK62" s="36">
        <v>6</v>
      </c>
      <c r="CL62" s="37">
        <v>1</v>
      </c>
      <c r="CO62" s="39">
        <f t="shared" ca="1" si="7"/>
        <v>0.99248617227877323</v>
      </c>
      <c r="CP62" s="40">
        <f t="shared" ca="1" si="0"/>
        <v>2</v>
      </c>
      <c r="CR62" s="37">
        <v>62</v>
      </c>
      <c r="CS62" s="36">
        <v>6</v>
      </c>
      <c r="CT62" s="37">
        <v>1</v>
      </c>
    </row>
    <row r="63" spans="1:101" x14ac:dyDescent="0.25">
      <c r="BY63" s="39"/>
      <c r="BZ63" s="40"/>
      <c r="CB63" s="37"/>
      <c r="CG63" s="39">
        <f t="shared" ca="1" si="5"/>
        <v>0.76276871272846647</v>
      </c>
      <c r="CH63" s="40">
        <f t="shared" ca="1" si="6"/>
        <v>19</v>
      </c>
      <c r="CJ63" s="37">
        <v>63</v>
      </c>
      <c r="CK63" s="36">
        <v>6</v>
      </c>
      <c r="CL63" s="37">
        <v>2</v>
      </c>
      <c r="CO63" s="39">
        <f t="shared" ca="1" si="7"/>
        <v>0.874058646622901</v>
      </c>
      <c r="CP63" s="40">
        <f t="shared" ca="1" si="0"/>
        <v>17</v>
      </c>
      <c r="CR63" s="37">
        <v>63</v>
      </c>
      <c r="CS63" s="36">
        <v>6</v>
      </c>
      <c r="CT63" s="37">
        <v>2</v>
      </c>
    </row>
    <row r="64" spans="1:101" x14ac:dyDescent="0.25">
      <c r="BY64" s="39"/>
      <c r="BZ64" s="40"/>
      <c r="CB64" s="37"/>
      <c r="CG64" s="39">
        <f t="shared" ca="1" si="5"/>
        <v>0.44999078861817232</v>
      </c>
      <c r="CH64" s="40">
        <f t="shared" ca="1" si="6"/>
        <v>55</v>
      </c>
      <c r="CJ64" s="37">
        <v>64</v>
      </c>
      <c r="CK64" s="36">
        <v>6</v>
      </c>
      <c r="CL64" s="37">
        <v>3</v>
      </c>
      <c r="CO64" s="39">
        <f t="shared" ca="1" si="7"/>
        <v>0.14843628786745766</v>
      </c>
      <c r="CP64" s="40">
        <f t="shared" ca="1" si="0"/>
        <v>84</v>
      </c>
      <c r="CR64" s="37">
        <v>64</v>
      </c>
      <c r="CS64" s="36">
        <v>6</v>
      </c>
      <c r="CT64" s="37">
        <v>3</v>
      </c>
    </row>
    <row r="65" spans="77:98" x14ac:dyDescent="0.25">
      <c r="BY65" s="39"/>
      <c r="BZ65" s="40"/>
      <c r="CB65" s="37"/>
      <c r="CG65" s="39">
        <f t="shared" ca="1" si="5"/>
        <v>0.73066803869923425</v>
      </c>
      <c r="CH65" s="40">
        <f t="shared" ca="1" si="6"/>
        <v>22</v>
      </c>
      <c r="CJ65" s="37">
        <v>65</v>
      </c>
      <c r="CK65" s="36">
        <v>6</v>
      </c>
      <c r="CL65" s="37">
        <v>4</v>
      </c>
      <c r="CO65" s="39">
        <f t="shared" ca="1" si="7"/>
        <v>0.23208320233595203</v>
      </c>
      <c r="CP65" s="40">
        <f t="shared" ref="CP65:CP100" ca="1" si="72">RANK(CO65,$CO$1:$CO$100,)</f>
        <v>75</v>
      </c>
      <c r="CR65" s="37">
        <v>65</v>
      </c>
      <c r="CS65" s="36">
        <v>6</v>
      </c>
      <c r="CT65" s="37">
        <v>4</v>
      </c>
    </row>
    <row r="66" spans="77:98" x14ac:dyDescent="0.25">
      <c r="BY66" s="39"/>
      <c r="BZ66" s="40"/>
      <c r="CB66" s="37"/>
      <c r="CG66" s="39">
        <f t="shared" ref="CG66:CG100" ca="1" si="73">RAND()</f>
        <v>0.19652686674340525</v>
      </c>
      <c r="CH66" s="40">
        <f t="shared" ref="CH66:CH100" ca="1" si="74">RANK(CG66,$CG$1:$CG$100,)</f>
        <v>79</v>
      </c>
      <c r="CJ66" s="37">
        <v>66</v>
      </c>
      <c r="CK66" s="36">
        <v>6</v>
      </c>
      <c r="CL66" s="37">
        <v>5</v>
      </c>
      <c r="CO66" s="39">
        <f t="shared" ref="CO66:CO100" ca="1" si="75">RAND()</f>
        <v>0.41062091364035658</v>
      </c>
      <c r="CP66" s="40">
        <f t="shared" ca="1" si="72"/>
        <v>58</v>
      </c>
      <c r="CR66" s="37">
        <v>66</v>
      </c>
      <c r="CS66" s="36">
        <v>6</v>
      </c>
      <c r="CT66" s="37">
        <v>5</v>
      </c>
    </row>
    <row r="67" spans="77:98" x14ac:dyDescent="0.25">
      <c r="BY67" s="39"/>
      <c r="BZ67" s="40"/>
      <c r="CB67" s="37"/>
      <c r="CG67" s="39">
        <f t="shared" ca="1" si="73"/>
        <v>0.76494011748650048</v>
      </c>
      <c r="CH67" s="40">
        <f t="shared" ca="1" si="74"/>
        <v>18</v>
      </c>
      <c r="CJ67" s="37">
        <v>67</v>
      </c>
      <c r="CK67" s="36">
        <v>6</v>
      </c>
      <c r="CL67" s="37">
        <v>6</v>
      </c>
      <c r="CO67" s="39">
        <f t="shared" ca="1" si="75"/>
        <v>0.13878274681495673</v>
      </c>
      <c r="CP67" s="40">
        <f t="shared" ca="1" si="72"/>
        <v>87</v>
      </c>
      <c r="CR67" s="37">
        <v>67</v>
      </c>
      <c r="CS67" s="36">
        <v>6</v>
      </c>
      <c r="CT67" s="37">
        <v>6</v>
      </c>
    </row>
    <row r="68" spans="77:98" x14ac:dyDescent="0.25">
      <c r="BY68" s="39"/>
      <c r="BZ68" s="40"/>
      <c r="CB68" s="37"/>
      <c r="CG68" s="39">
        <f t="shared" ca="1" si="73"/>
        <v>0.13013194260547944</v>
      </c>
      <c r="CH68" s="40">
        <f t="shared" ca="1" si="74"/>
        <v>89</v>
      </c>
      <c r="CJ68" s="37">
        <v>68</v>
      </c>
      <c r="CK68" s="36">
        <v>6</v>
      </c>
      <c r="CL68" s="37">
        <v>7</v>
      </c>
      <c r="CO68" s="39">
        <f t="shared" ca="1" si="75"/>
        <v>0.94519857629769266</v>
      </c>
      <c r="CP68" s="40">
        <f t="shared" ca="1" si="72"/>
        <v>9</v>
      </c>
      <c r="CR68" s="37">
        <v>68</v>
      </c>
      <c r="CS68" s="36">
        <v>6</v>
      </c>
      <c r="CT68" s="37">
        <v>7</v>
      </c>
    </row>
    <row r="69" spans="77:98" x14ac:dyDescent="0.25">
      <c r="BY69" s="39"/>
      <c r="BZ69" s="40"/>
      <c r="CB69" s="37"/>
      <c r="CG69" s="39">
        <f t="shared" ca="1" si="73"/>
        <v>0.65209465415076895</v>
      </c>
      <c r="CH69" s="40">
        <f t="shared" ca="1" si="74"/>
        <v>30</v>
      </c>
      <c r="CJ69" s="37">
        <v>69</v>
      </c>
      <c r="CK69" s="36">
        <v>6</v>
      </c>
      <c r="CL69" s="37">
        <v>8</v>
      </c>
      <c r="CO69" s="39">
        <f t="shared" ca="1" si="75"/>
        <v>0.86010260302173913</v>
      </c>
      <c r="CP69" s="40">
        <f t="shared" ca="1" si="72"/>
        <v>20</v>
      </c>
      <c r="CR69" s="37">
        <v>69</v>
      </c>
      <c r="CS69" s="36">
        <v>6</v>
      </c>
      <c r="CT69" s="37">
        <v>8</v>
      </c>
    </row>
    <row r="70" spans="77:98" x14ac:dyDescent="0.25">
      <c r="BY70" s="39"/>
      <c r="BZ70" s="40"/>
      <c r="CB70" s="37"/>
      <c r="CG70" s="39">
        <f t="shared" ca="1" si="73"/>
        <v>0.69988738838455655</v>
      </c>
      <c r="CH70" s="40">
        <f t="shared" ca="1" si="74"/>
        <v>26</v>
      </c>
      <c r="CJ70" s="37">
        <v>70</v>
      </c>
      <c r="CK70" s="36">
        <v>6</v>
      </c>
      <c r="CL70" s="37">
        <v>9</v>
      </c>
      <c r="CO70" s="39">
        <f t="shared" ca="1" si="75"/>
        <v>0.53110394882435452</v>
      </c>
      <c r="CP70" s="40">
        <f t="shared" ca="1" si="72"/>
        <v>46</v>
      </c>
      <c r="CR70" s="37">
        <v>70</v>
      </c>
      <c r="CS70" s="36">
        <v>6</v>
      </c>
      <c r="CT70" s="37">
        <v>9</v>
      </c>
    </row>
    <row r="71" spans="77:98" x14ac:dyDescent="0.25">
      <c r="BY71" s="39"/>
      <c r="BZ71" s="40"/>
      <c r="CB71" s="37"/>
      <c r="CG71" s="39">
        <f t="shared" ca="1" si="73"/>
        <v>0.58130272268863703</v>
      </c>
      <c r="CH71" s="40">
        <f t="shared" ca="1" si="74"/>
        <v>40</v>
      </c>
      <c r="CJ71" s="37">
        <v>71</v>
      </c>
      <c r="CK71" s="36">
        <v>7</v>
      </c>
      <c r="CL71" s="37">
        <v>0</v>
      </c>
      <c r="CO71" s="39">
        <f t="shared" ca="1" si="75"/>
        <v>0.27686108289651623</v>
      </c>
      <c r="CP71" s="40">
        <f t="shared" ca="1" si="72"/>
        <v>70</v>
      </c>
      <c r="CR71" s="37">
        <v>71</v>
      </c>
      <c r="CS71" s="36">
        <v>7</v>
      </c>
      <c r="CT71" s="37">
        <v>0</v>
      </c>
    </row>
    <row r="72" spans="77:98" x14ac:dyDescent="0.25">
      <c r="BY72" s="39"/>
      <c r="BZ72" s="40"/>
      <c r="CB72" s="37"/>
      <c r="CG72" s="39">
        <f t="shared" ca="1" si="73"/>
        <v>0.64875481681824254</v>
      </c>
      <c r="CH72" s="40">
        <f t="shared" ca="1" si="74"/>
        <v>31</v>
      </c>
      <c r="CJ72" s="37">
        <v>72</v>
      </c>
      <c r="CK72" s="36">
        <v>7</v>
      </c>
      <c r="CL72" s="37">
        <v>1</v>
      </c>
      <c r="CO72" s="39">
        <f t="shared" ca="1" si="75"/>
        <v>0.53460546975869172</v>
      </c>
      <c r="CP72" s="40">
        <f t="shared" ca="1" si="72"/>
        <v>45</v>
      </c>
      <c r="CR72" s="37">
        <v>72</v>
      </c>
      <c r="CS72" s="36">
        <v>7</v>
      </c>
      <c r="CT72" s="37">
        <v>1</v>
      </c>
    </row>
    <row r="73" spans="77:98" x14ac:dyDescent="0.25">
      <c r="BY73" s="39"/>
      <c r="BZ73" s="40"/>
      <c r="CB73" s="37"/>
      <c r="CG73" s="39">
        <f t="shared" ca="1" si="73"/>
        <v>0.16689928103761675</v>
      </c>
      <c r="CH73" s="40">
        <f t="shared" ca="1" si="74"/>
        <v>87</v>
      </c>
      <c r="CJ73" s="37">
        <v>73</v>
      </c>
      <c r="CK73" s="36">
        <v>7</v>
      </c>
      <c r="CL73" s="37">
        <v>2</v>
      </c>
      <c r="CO73" s="39">
        <f t="shared" ca="1" si="75"/>
        <v>0.47833118328453372</v>
      </c>
      <c r="CP73" s="40">
        <f t="shared" ca="1" si="72"/>
        <v>51</v>
      </c>
      <c r="CR73" s="37">
        <v>73</v>
      </c>
      <c r="CS73" s="36">
        <v>7</v>
      </c>
      <c r="CT73" s="37">
        <v>2</v>
      </c>
    </row>
    <row r="74" spans="77:98" x14ac:dyDescent="0.25">
      <c r="BY74" s="39"/>
      <c r="BZ74" s="40"/>
      <c r="CB74" s="37"/>
      <c r="CG74" s="39">
        <f t="shared" ca="1" si="73"/>
        <v>0.49957061141440873</v>
      </c>
      <c r="CH74" s="40">
        <f t="shared" ca="1" si="74"/>
        <v>50</v>
      </c>
      <c r="CJ74" s="37">
        <v>74</v>
      </c>
      <c r="CK74" s="36">
        <v>7</v>
      </c>
      <c r="CL74" s="37">
        <v>3</v>
      </c>
      <c r="CO74" s="39">
        <f t="shared" ca="1" si="75"/>
        <v>0.99304587331996597</v>
      </c>
      <c r="CP74" s="40">
        <f t="shared" ca="1" si="72"/>
        <v>1</v>
      </c>
      <c r="CR74" s="37">
        <v>74</v>
      </c>
      <c r="CS74" s="36">
        <v>7</v>
      </c>
      <c r="CT74" s="37">
        <v>3</v>
      </c>
    </row>
    <row r="75" spans="77:98" x14ac:dyDescent="0.25">
      <c r="BY75" s="39"/>
      <c r="BZ75" s="40"/>
      <c r="CB75" s="37"/>
      <c r="CG75" s="39">
        <f t="shared" ca="1" si="73"/>
        <v>0.64168482801191751</v>
      </c>
      <c r="CH75" s="40">
        <f t="shared" ca="1" si="74"/>
        <v>32</v>
      </c>
      <c r="CJ75" s="37">
        <v>75</v>
      </c>
      <c r="CK75" s="36">
        <v>7</v>
      </c>
      <c r="CL75" s="37">
        <v>4</v>
      </c>
      <c r="CO75" s="39">
        <f t="shared" ca="1" si="75"/>
        <v>0.51309929829974166</v>
      </c>
      <c r="CP75" s="40">
        <f t="shared" ca="1" si="72"/>
        <v>47</v>
      </c>
      <c r="CR75" s="37">
        <v>75</v>
      </c>
      <c r="CS75" s="36">
        <v>7</v>
      </c>
      <c r="CT75" s="37">
        <v>4</v>
      </c>
    </row>
    <row r="76" spans="77:98" x14ac:dyDescent="0.25">
      <c r="BY76" s="39"/>
      <c r="BZ76" s="40"/>
      <c r="CB76" s="37"/>
      <c r="CG76" s="39">
        <f t="shared" ca="1" si="73"/>
        <v>0.94944880497882367</v>
      </c>
      <c r="CH76" s="40">
        <f t="shared" ca="1" si="74"/>
        <v>4</v>
      </c>
      <c r="CJ76" s="37">
        <v>76</v>
      </c>
      <c r="CK76" s="36">
        <v>7</v>
      </c>
      <c r="CL76" s="37">
        <v>5</v>
      </c>
      <c r="CO76" s="39">
        <f t="shared" ca="1" si="75"/>
        <v>0.1333122792888336</v>
      </c>
      <c r="CP76" s="40">
        <f t="shared" ca="1" si="72"/>
        <v>88</v>
      </c>
      <c r="CR76" s="37">
        <v>76</v>
      </c>
      <c r="CS76" s="36">
        <v>7</v>
      </c>
      <c r="CT76" s="37">
        <v>5</v>
      </c>
    </row>
    <row r="77" spans="77:98" x14ac:dyDescent="0.25">
      <c r="BY77" s="39"/>
      <c r="BZ77" s="40"/>
      <c r="CB77" s="37"/>
      <c r="CG77" s="39">
        <f t="shared" ca="1" si="73"/>
        <v>0.25237202043089979</v>
      </c>
      <c r="CH77" s="40">
        <f t="shared" ca="1" si="74"/>
        <v>72</v>
      </c>
      <c r="CJ77" s="37">
        <v>77</v>
      </c>
      <c r="CK77" s="36">
        <v>7</v>
      </c>
      <c r="CL77" s="37">
        <v>6</v>
      </c>
      <c r="CO77" s="39">
        <f t="shared" ca="1" si="75"/>
        <v>0.20618040129976323</v>
      </c>
      <c r="CP77" s="40">
        <f t="shared" ca="1" si="72"/>
        <v>80</v>
      </c>
      <c r="CR77" s="37">
        <v>77</v>
      </c>
      <c r="CS77" s="36">
        <v>7</v>
      </c>
      <c r="CT77" s="37">
        <v>6</v>
      </c>
    </row>
    <row r="78" spans="77:98" x14ac:dyDescent="0.25">
      <c r="BY78" s="39"/>
      <c r="BZ78" s="40"/>
      <c r="CB78" s="37"/>
      <c r="CG78" s="39">
        <f t="shared" ca="1" si="73"/>
        <v>0.97690152326595536</v>
      </c>
      <c r="CH78" s="40">
        <f t="shared" ca="1" si="74"/>
        <v>1</v>
      </c>
      <c r="CJ78" s="37">
        <v>78</v>
      </c>
      <c r="CK78" s="36">
        <v>7</v>
      </c>
      <c r="CL78" s="37">
        <v>7</v>
      </c>
      <c r="CO78" s="39">
        <f t="shared" ca="1" si="75"/>
        <v>5.5225999285886229E-2</v>
      </c>
      <c r="CP78" s="40">
        <f t="shared" ca="1" si="72"/>
        <v>94</v>
      </c>
      <c r="CR78" s="37">
        <v>78</v>
      </c>
      <c r="CS78" s="36">
        <v>7</v>
      </c>
      <c r="CT78" s="37">
        <v>7</v>
      </c>
    </row>
    <row r="79" spans="77:98" x14ac:dyDescent="0.25">
      <c r="BY79" s="39"/>
      <c r="BZ79" s="40"/>
      <c r="CB79" s="37"/>
      <c r="CG79" s="39">
        <f t="shared" ca="1" si="73"/>
        <v>0.12282403255604002</v>
      </c>
      <c r="CH79" s="40">
        <f t="shared" ca="1" si="74"/>
        <v>90</v>
      </c>
      <c r="CJ79" s="37">
        <v>79</v>
      </c>
      <c r="CK79" s="36">
        <v>7</v>
      </c>
      <c r="CL79" s="37">
        <v>8</v>
      </c>
      <c r="CO79" s="39">
        <f t="shared" ca="1" si="75"/>
        <v>0.14761116007415309</v>
      </c>
      <c r="CP79" s="40">
        <f t="shared" ca="1" si="72"/>
        <v>85</v>
      </c>
      <c r="CR79" s="37">
        <v>79</v>
      </c>
      <c r="CS79" s="36">
        <v>7</v>
      </c>
      <c r="CT79" s="37">
        <v>8</v>
      </c>
    </row>
    <row r="80" spans="77:98" x14ac:dyDescent="0.25">
      <c r="BY80" s="39"/>
      <c r="BZ80" s="40"/>
      <c r="CB80" s="37"/>
      <c r="CG80" s="39">
        <f t="shared" ca="1" si="73"/>
        <v>0.11071746016636641</v>
      </c>
      <c r="CH80" s="40">
        <f t="shared" ca="1" si="74"/>
        <v>91</v>
      </c>
      <c r="CJ80" s="37">
        <v>80</v>
      </c>
      <c r="CK80" s="36">
        <v>7</v>
      </c>
      <c r="CL80" s="37">
        <v>9</v>
      </c>
      <c r="CO80" s="39">
        <f t="shared" ca="1" si="75"/>
        <v>0.2777820990680715</v>
      </c>
      <c r="CP80" s="40">
        <f t="shared" ca="1" si="72"/>
        <v>69</v>
      </c>
      <c r="CR80" s="37">
        <v>80</v>
      </c>
      <c r="CS80" s="36">
        <v>7</v>
      </c>
      <c r="CT80" s="37">
        <v>9</v>
      </c>
    </row>
    <row r="81" spans="77:98" x14ac:dyDescent="0.25">
      <c r="BY81" s="39"/>
      <c r="BZ81" s="40"/>
      <c r="CB81" s="37"/>
      <c r="CG81" s="39">
        <f t="shared" ca="1" si="73"/>
        <v>0.7189282210544724</v>
      </c>
      <c r="CH81" s="40">
        <f t="shared" ca="1" si="74"/>
        <v>23</v>
      </c>
      <c r="CJ81" s="37">
        <v>81</v>
      </c>
      <c r="CK81" s="36">
        <v>8</v>
      </c>
      <c r="CL81" s="37">
        <v>0</v>
      </c>
      <c r="CO81" s="39">
        <f t="shared" ca="1" si="75"/>
        <v>0.60760627574856163</v>
      </c>
      <c r="CP81" s="40">
        <f t="shared" ca="1" si="72"/>
        <v>40</v>
      </c>
      <c r="CR81" s="37">
        <v>81</v>
      </c>
      <c r="CS81" s="36">
        <v>8</v>
      </c>
      <c r="CT81" s="37">
        <v>0</v>
      </c>
    </row>
    <row r="82" spans="77:98" x14ac:dyDescent="0.25">
      <c r="BY82" s="39"/>
      <c r="BZ82" s="40"/>
      <c r="CB82" s="37"/>
      <c r="CG82" s="39">
        <f t="shared" ca="1" si="73"/>
        <v>0.3341463894281288</v>
      </c>
      <c r="CH82" s="40">
        <f t="shared" ca="1" si="74"/>
        <v>63</v>
      </c>
      <c r="CJ82" s="37">
        <v>82</v>
      </c>
      <c r="CK82" s="36">
        <v>8</v>
      </c>
      <c r="CL82" s="37">
        <v>1</v>
      </c>
      <c r="CO82" s="39">
        <f t="shared" ca="1" si="75"/>
        <v>2.62974127363923E-2</v>
      </c>
      <c r="CP82" s="40">
        <f t="shared" ca="1" si="72"/>
        <v>97</v>
      </c>
      <c r="CR82" s="37">
        <v>82</v>
      </c>
      <c r="CS82" s="36">
        <v>8</v>
      </c>
      <c r="CT82" s="37">
        <v>1</v>
      </c>
    </row>
    <row r="83" spans="77:98" x14ac:dyDescent="0.25">
      <c r="BY83" s="39"/>
      <c r="BZ83" s="40"/>
      <c r="CB83" s="37"/>
      <c r="CG83" s="39">
        <f t="shared" ca="1" si="73"/>
        <v>0.61641936665982489</v>
      </c>
      <c r="CH83" s="40">
        <f t="shared" ca="1" si="74"/>
        <v>34</v>
      </c>
      <c r="CJ83" s="37">
        <v>83</v>
      </c>
      <c r="CK83" s="36">
        <v>8</v>
      </c>
      <c r="CL83" s="37">
        <v>2</v>
      </c>
      <c r="CO83" s="39">
        <f t="shared" ca="1" si="75"/>
        <v>6.0848681645675584E-2</v>
      </c>
      <c r="CP83" s="40">
        <f t="shared" ca="1" si="72"/>
        <v>93</v>
      </c>
      <c r="CR83" s="37">
        <v>83</v>
      </c>
      <c r="CS83" s="36">
        <v>8</v>
      </c>
      <c r="CT83" s="37">
        <v>2</v>
      </c>
    </row>
    <row r="84" spans="77:98" x14ac:dyDescent="0.25">
      <c r="BY84" s="39"/>
      <c r="BZ84" s="40"/>
      <c r="CB84" s="37"/>
      <c r="CG84" s="39">
        <f t="shared" ca="1" si="73"/>
        <v>0.59055045482478774</v>
      </c>
      <c r="CH84" s="40">
        <f t="shared" ca="1" si="74"/>
        <v>38</v>
      </c>
      <c r="CJ84" s="37">
        <v>84</v>
      </c>
      <c r="CK84" s="36">
        <v>8</v>
      </c>
      <c r="CL84" s="37">
        <v>3</v>
      </c>
      <c r="CO84" s="39">
        <f t="shared" ca="1" si="75"/>
        <v>0.19944779346554342</v>
      </c>
      <c r="CP84" s="40">
        <f t="shared" ca="1" si="72"/>
        <v>81</v>
      </c>
      <c r="CR84" s="37">
        <v>84</v>
      </c>
      <c r="CS84" s="36">
        <v>8</v>
      </c>
      <c r="CT84" s="37">
        <v>3</v>
      </c>
    </row>
    <row r="85" spans="77:98" x14ac:dyDescent="0.25">
      <c r="BY85" s="39"/>
      <c r="BZ85" s="40"/>
      <c r="CB85" s="37"/>
      <c r="CG85" s="39">
        <f t="shared" ca="1" si="73"/>
        <v>0.67088500074871693</v>
      </c>
      <c r="CH85" s="40">
        <f t="shared" ca="1" si="74"/>
        <v>29</v>
      </c>
      <c r="CJ85" s="37">
        <v>85</v>
      </c>
      <c r="CK85" s="36">
        <v>8</v>
      </c>
      <c r="CL85" s="37">
        <v>4</v>
      </c>
      <c r="CO85" s="39">
        <f t="shared" ca="1" si="75"/>
        <v>0.60840884517722327</v>
      </c>
      <c r="CP85" s="40">
        <f t="shared" ca="1" si="72"/>
        <v>39</v>
      </c>
      <c r="CR85" s="37">
        <v>85</v>
      </c>
      <c r="CS85" s="36">
        <v>8</v>
      </c>
      <c r="CT85" s="37">
        <v>4</v>
      </c>
    </row>
    <row r="86" spans="77:98" x14ac:dyDescent="0.25">
      <c r="BY86" s="39"/>
      <c r="BZ86" s="40"/>
      <c r="CB86" s="37"/>
      <c r="CG86" s="39">
        <f t="shared" ca="1" si="73"/>
        <v>0.38718589789521862</v>
      </c>
      <c r="CH86" s="40">
        <f t="shared" ca="1" si="74"/>
        <v>59</v>
      </c>
      <c r="CJ86" s="37">
        <v>86</v>
      </c>
      <c r="CK86" s="36">
        <v>8</v>
      </c>
      <c r="CL86" s="37">
        <v>5</v>
      </c>
      <c r="CO86" s="39">
        <f t="shared" ca="1" si="75"/>
        <v>0.79073549877965799</v>
      </c>
      <c r="CP86" s="40">
        <f t="shared" ca="1" si="72"/>
        <v>29</v>
      </c>
      <c r="CR86" s="37">
        <v>86</v>
      </c>
      <c r="CS86" s="36">
        <v>8</v>
      </c>
      <c r="CT86" s="37">
        <v>5</v>
      </c>
    </row>
    <row r="87" spans="77:98" x14ac:dyDescent="0.25">
      <c r="BY87" s="39"/>
      <c r="BZ87" s="40"/>
      <c r="CB87" s="37"/>
      <c r="CG87" s="39">
        <f t="shared" ca="1" si="73"/>
        <v>0.31628122050258189</v>
      </c>
      <c r="CH87" s="40">
        <f t="shared" ca="1" si="74"/>
        <v>64</v>
      </c>
      <c r="CJ87" s="37">
        <v>87</v>
      </c>
      <c r="CK87" s="36">
        <v>8</v>
      </c>
      <c r="CL87" s="37">
        <v>6</v>
      </c>
      <c r="CO87" s="39">
        <f t="shared" ca="1" si="75"/>
        <v>0.85183314072380889</v>
      </c>
      <c r="CP87" s="40">
        <f t="shared" ca="1" si="72"/>
        <v>21</v>
      </c>
      <c r="CR87" s="37">
        <v>87</v>
      </c>
      <c r="CS87" s="36">
        <v>8</v>
      </c>
      <c r="CT87" s="37">
        <v>6</v>
      </c>
    </row>
    <row r="88" spans="77:98" x14ac:dyDescent="0.25">
      <c r="BY88" s="39"/>
      <c r="BZ88" s="40"/>
      <c r="CB88" s="37"/>
      <c r="CG88" s="39">
        <f t="shared" ca="1" si="73"/>
        <v>0.57945683048866237</v>
      </c>
      <c r="CH88" s="40">
        <f t="shared" ca="1" si="74"/>
        <v>41</v>
      </c>
      <c r="CJ88" s="37">
        <v>88</v>
      </c>
      <c r="CK88" s="36">
        <v>8</v>
      </c>
      <c r="CL88" s="37">
        <v>7</v>
      </c>
      <c r="CO88" s="39">
        <f t="shared" ca="1" si="75"/>
        <v>0.38281412892137479</v>
      </c>
      <c r="CP88" s="40">
        <f t="shared" ca="1" si="72"/>
        <v>59</v>
      </c>
      <c r="CR88" s="37">
        <v>88</v>
      </c>
      <c r="CS88" s="36">
        <v>8</v>
      </c>
      <c r="CT88" s="37">
        <v>7</v>
      </c>
    </row>
    <row r="89" spans="77:98" x14ac:dyDescent="0.25">
      <c r="BY89" s="39"/>
      <c r="BZ89" s="40"/>
      <c r="CB89" s="37"/>
      <c r="CG89" s="39">
        <f t="shared" ca="1" si="73"/>
        <v>5.5298028525500253E-2</v>
      </c>
      <c r="CH89" s="40">
        <f t="shared" ca="1" si="74"/>
        <v>95</v>
      </c>
      <c r="CJ89" s="37">
        <v>89</v>
      </c>
      <c r="CK89" s="36">
        <v>8</v>
      </c>
      <c r="CL89" s="37">
        <v>8</v>
      </c>
      <c r="CO89" s="39">
        <f t="shared" ca="1" si="75"/>
        <v>0.12297450127125065</v>
      </c>
      <c r="CP89" s="40">
        <f t="shared" ca="1" si="72"/>
        <v>89</v>
      </c>
      <c r="CR89" s="37">
        <v>89</v>
      </c>
      <c r="CS89" s="36">
        <v>8</v>
      </c>
      <c r="CT89" s="37">
        <v>8</v>
      </c>
    </row>
    <row r="90" spans="77:98" x14ac:dyDescent="0.25">
      <c r="BY90" s="39"/>
      <c r="BZ90" s="40"/>
      <c r="CB90" s="37"/>
      <c r="CG90" s="39">
        <f t="shared" ca="1" si="73"/>
        <v>0.19006377040907518</v>
      </c>
      <c r="CH90" s="40">
        <f t="shared" ca="1" si="74"/>
        <v>82</v>
      </c>
      <c r="CJ90" s="37">
        <v>90</v>
      </c>
      <c r="CK90" s="36">
        <v>8</v>
      </c>
      <c r="CL90" s="37">
        <v>9</v>
      </c>
      <c r="CO90" s="39">
        <f t="shared" ca="1" si="75"/>
        <v>0.67656384361144217</v>
      </c>
      <c r="CP90" s="40">
        <f t="shared" ca="1" si="72"/>
        <v>35</v>
      </c>
      <c r="CR90" s="37">
        <v>90</v>
      </c>
      <c r="CS90" s="36">
        <v>8</v>
      </c>
      <c r="CT90" s="37">
        <v>9</v>
      </c>
    </row>
    <row r="91" spans="77:98" x14ac:dyDescent="0.25">
      <c r="BY91" s="39"/>
      <c r="BZ91" s="40"/>
      <c r="CB91" s="37"/>
      <c r="CG91" s="39">
        <f t="shared" ca="1" si="73"/>
        <v>0.76114898440650802</v>
      </c>
      <c r="CH91" s="40">
        <f t="shared" ca="1" si="74"/>
        <v>20</v>
      </c>
      <c r="CJ91" s="37">
        <v>91</v>
      </c>
      <c r="CK91" s="36">
        <v>9</v>
      </c>
      <c r="CL91" s="37">
        <v>0</v>
      </c>
      <c r="CO91" s="39">
        <f t="shared" ca="1" si="75"/>
        <v>0.5501305182689612</v>
      </c>
      <c r="CP91" s="40">
        <f t="shared" ca="1" si="72"/>
        <v>43</v>
      </c>
      <c r="CR91" s="37">
        <v>91</v>
      </c>
      <c r="CS91" s="36">
        <v>9</v>
      </c>
      <c r="CT91" s="37">
        <v>0</v>
      </c>
    </row>
    <row r="92" spans="77:98" x14ac:dyDescent="0.25">
      <c r="BY92" s="39"/>
      <c r="BZ92" s="40"/>
      <c r="CB92" s="37"/>
      <c r="CG92" s="39">
        <f t="shared" ca="1" si="73"/>
        <v>0.91123011599858417</v>
      </c>
      <c r="CH92" s="40">
        <f t="shared" ca="1" si="74"/>
        <v>9</v>
      </c>
      <c r="CJ92" s="37">
        <v>92</v>
      </c>
      <c r="CK92" s="36">
        <v>9</v>
      </c>
      <c r="CL92" s="37">
        <v>1</v>
      </c>
      <c r="CO92" s="39">
        <f t="shared" ca="1" si="75"/>
        <v>0.42398810593976022</v>
      </c>
      <c r="CP92" s="40">
        <f t="shared" ca="1" si="72"/>
        <v>55</v>
      </c>
      <c r="CR92" s="37">
        <v>92</v>
      </c>
      <c r="CS92" s="36">
        <v>9</v>
      </c>
      <c r="CT92" s="37">
        <v>1</v>
      </c>
    </row>
    <row r="93" spans="77:98" x14ac:dyDescent="0.25">
      <c r="BY93" s="39"/>
      <c r="BZ93" s="40"/>
      <c r="CB93" s="37"/>
      <c r="CG93" s="39">
        <f t="shared" ca="1" si="73"/>
        <v>0.20156575355936601</v>
      </c>
      <c r="CH93" s="40">
        <f t="shared" ca="1" si="74"/>
        <v>78</v>
      </c>
      <c r="CJ93" s="37">
        <v>93</v>
      </c>
      <c r="CK93" s="36">
        <v>9</v>
      </c>
      <c r="CL93" s="37">
        <v>2</v>
      </c>
      <c r="CO93" s="39">
        <f t="shared" ca="1" si="75"/>
        <v>0.31400460330326641</v>
      </c>
      <c r="CP93" s="40">
        <f t="shared" ca="1" si="72"/>
        <v>64</v>
      </c>
      <c r="CR93" s="37">
        <v>93</v>
      </c>
      <c r="CS93" s="36">
        <v>9</v>
      </c>
      <c r="CT93" s="37">
        <v>2</v>
      </c>
    </row>
    <row r="94" spans="77:98" x14ac:dyDescent="0.25">
      <c r="BY94" s="39"/>
      <c r="BZ94" s="40"/>
      <c r="CB94" s="37"/>
      <c r="CG94" s="39">
        <f t="shared" ca="1" si="73"/>
        <v>0.37236032490204285</v>
      </c>
      <c r="CH94" s="40">
        <f t="shared" ca="1" si="74"/>
        <v>62</v>
      </c>
      <c r="CJ94" s="37">
        <v>94</v>
      </c>
      <c r="CK94" s="36">
        <v>9</v>
      </c>
      <c r="CL94" s="37">
        <v>3</v>
      </c>
      <c r="CO94" s="39">
        <f t="shared" ca="1" si="75"/>
        <v>0.55083970541380933</v>
      </c>
      <c r="CP94" s="40">
        <f t="shared" ca="1" si="72"/>
        <v>42</v>
      </c>
      <c r="CR94" s="37">
        <v>94</v>
      </c>
      <c r="CS94" s="36">
        <v>9</v>
      </c>
      <c r="CT94" s="37">
        <v>3</v>
      </c>
    </row>
    <row r="95" spans="77:98" x14ac:dyDescent="0.25">
      <c r="BY95" s="39"/>
      <c r="BZ95" s="40"/>
      <c r="CB95" s="37"/>
      <c r="CG95" s="39">
        <f t="shared" ca="1" si="73"/>
        <v>0.59386330375947161</v>
      </c>
      <c r="CH95" s="40">
        <f t="shared" ca="1" si="74"/>
        <v>36</v>
      </c>
      <c r="CJ95" s="37">
        <v>95</v>
      </c>
      <c r="CK95" s="36">
        <v>9</v>
      </c>
      <c r="CL95" s="37">
        <v>4</v>
      </c>
      <c r="CO95" s="39">
        <f t="shared" ca="1" si="75"/>
        <v>0.74109263090138477</v>
      </c>
      <c r="CP95" s="40">
        <f t="shared" ca="1" si="72"/>
        <v>30</v>
      </c>
      <c r="CR95" s="37">
        <v>95</v>
      </c>
      <c r="CS95" s="36">
        <v>9</v>
      </c>
      <c r="CT95" s="37">
        <v>4</v>
      </c>
    </row>
    <row r="96" spans="77:98" x14ac:dyDescent="0.25">
      <c r="BY96" s="39"/>
      <c r="BZ96" s="40"/>
      <c r="CB96" s="37"/>
      <c r="CG96" s="39">
        <f t="shared" ca="1" si="73"/>
        <v>0.77279570807571019</v>
      </c>
      <c r="CH96" s="40">
        <f t="shared" ca="1" si="74"/>
        <v>17</v>
      </c>
      <c r="CJ96" s="37">
        <v>96</v>
      </c>
      <c r="CK96" s="36">
        <v>9</v>
      </c>
      <c r="CL96" s="37">
        <v>5</v>
      </c>
      <c r="CO96" s="39">
        <f t="shared" ca="1" si="75"/>
        <v>0.98909706417338972</v>
      </c>
      <c r="CP96" s="40">
        <f t="shared" ca="1" si="72"/>
        <v>3</v>
      </c>
      <c r="CR96" s="37">
        <v>96</v>
      </c>
      <c r="CS96" s="36">
        <v>9</v>
      </c>
      <c r="CT96" s="37">
        <v>5</v>
      </c>
    </row>
    <row r="97" spans="77:98" x14ac:dyDescent="0.25">
      <c r="BY97" s="39"/>
      <c r="BZ97" s="40"/>
      <c r="CB97" s="37"/>
      <c r="CG97" s="39">
        <f t="shared" ca="1" si="73"/>
        <v>0.18254260153181356</v>
      </c>
      <c r="CH97" s="40">
        <f t="shared" ca="1" si="74"/>
        <v>84</v>
      </c>
      <c r="CJ97" s="37">
        <v>97</v>
      </c>
      <c r="CK97" s="36">
        <v>9</v>
      </c>
      <c r="CL97" s="37">
        <v>6</v>
      </c>
      <c r="CO97" s="39">
        <f t="shared" ca="1" si="75"/>
        <v>0.73343826522658329</v>
      </c>
      <c r="CP97" s="40">
        <f t="shared" ca="1" si="72"/>
        <v>31</v>
      </c>
      <c r="CR97" s="37">
        <v>97</v>
      </c>
      <c r="CS97" s="36">
        <v>9</v>
      </c>
      <c r="CT97" s="37">
        <v>6</v>
      </c>
    </row>
    <row r="98" spans="77:98" x14ac:dyDescent="0.25">
      <c r="BY98" s="39"/>
      <c r="BZ98" s="40"/>
      <c r="CB98" s="37"/>
      <c r="CG98" s="39">
        <f t="shared" ca="1" si="73"/>
        <v>0.29666918916794494</v>
      </c>
      <c r="CH98" s="40">
        <f t="shared" ca="1" si="74"/>
        <v>66</v>
      </c>
      <c r="CJ98" s="37">
        <v>98</v>
      </c>
      <c r="CK98" s="36">
        <v>9</v>
      </c>
      <c r="CL98" s="37">
        <v>7</v>
      </c>
      <c r="CO98" s="39">
        <f t="shared" ca="1" si="75"/>
        <v>0.86947879017046459</v>
      </c>
      <c r="CP98" s="40">
        <f t="shared" ca="1" si="72"/>
        <v>18</v>
      </c>
      <c r="CR98" s="37">
        <v>98</v>
      </c>
      <c r="CS98" s="36">
        <v>9</v>
      </c>
      <c r="CT98" s="37">
        <v>7</v>
      </c>
    </row>
    <row r="99" spans="77:98" x14ac:dyDescent="0.25">
      <c r="BY99" s="39"/>
      <c r="BZ99" s="40"/>
      <c r="CB99" s="37"/>
      <c r="CG99" s="39">
        <f t="shared" ca="1" si="73"/>
        <v>7.4775038480665357E-2</v>
      </c>
      <c r="CH99" s="40">
        <f t="shared" ca="1" si="74"/>
        <v>94</v>
      </c>
      <c r="CJ99" s="37">
        <v>99</v>
      </c>
      <c r="CK99" s="36">
        <v>9</v>
      </c>
      <c r="CL99" s="37">
        <v>8</v>
      </c>
      <c r="CO99" s="39">
        <f t="shared" ca="1" si="75"/>
        <v>0.93431750218871834</v>
      </c>
      <c r="CP99" s="40">
        <f t="shared" ca="1" si="72"/>
        <v>11</v>
      </c>
      <c r="CR99" s="37">
        <v>99</v>
      </c>
      <c r="CS99" s="36">
        <v>9</v>
      </c>
      <c r="CT99" s="37">
        <v>8</v>
      </c>
    </row>
    <row r="100" spans="77:98" x14ac:dyDescent="0.25">
      <c r="BY100" s="39"/>
      <c r="BZ100" s="40"/>
      <c r="CB100" s="37"/>
      <c r="CG100" s="39">
        <f t="shared" ca="1" si="73"/>
        <v>8.5499184347323287E-2</v>
      </c>
      <c r="CH100" s="40">
        <f t="shared" ca="1" si="74"/>
        <v>93</v>
      </c>
      <c r="CJ100" s="37">
        <v>100</v>
      </c>
      <c r="CK100" s="36">
        <v>9</v>
      </c>
      <c r="CL100" s="37">
        <v>9</v>
      </c>
      <c r="CO100" s="39">
        <f t="shared" ca="1" si="75"/>
        <v>0.8514165738389079</v>
      </c>
      <c r="CP100" s="40">
        <f t="shared" ca="1" si="72"/>
        <v>22</v>
      </c>
      <c r="CR100" s="37">
        <v>100</v>
      </c>
      <c r="CS100" s="36">
        <v>9</v>
      </c>
      <c r="CT100" s="37">
        <v>9</v>
      </c>
    </row>
  </sheetData>
  <sheetProtection algorithmName="SHA-512" hashValue="xWS1bHy3MKTPahDx3baG5s9lWR9XKvNnQ/iOUVvvZmW5Gzr4RUiDmiTmF1iJ+2VXjKWXyJbFB+OS8G7WYn+8Og==" saltValue="C0YwN3qVGZHCGlRCTastw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5"/>
  <conditionalFormatting sqref="E36">
    <cfRule type="expression" dxfId="129" priority="129">
      <formula>AND(D36=0,E36=0)</formula>
    </cfRule>
  </conditionalFormatting>
  <conditionalFormatting sqref="D36">
    <cfRule type="cellIs" dxfId="128" priority="128" operator="equal">
      <formula>0</formula>
    </cfRule>
  </conditionalFormatting>
  <conditionalFormatting sqref="D14">
    <cfRule type="cellIs" dxfId="127" priority="126" operator="equal">
      <formula>0</formula>
    </cfRule>
  </conditionalFormatting>
  <conditionalFormatting sqref="P8">
    <cfRule type="cellIs" dxfId="126" priority="124" operator="equal">
      <formula>0</formula>
    </cfRule>
  </conditionalFormatting>
  <conditionalFormatting sqref="P14">
    <cfRule type="cellIs" dxfId="125" priority="122" operator="equal">
      <formula>0</formula>
    </cfRule>
  </conditionalFormatting>
  <conditionalFormatting sqref="J20">
    <cfRule type="cellIs" dxfId="124" priority="120" operator="equal">
      <formula>0</formula>
    </cfRule>
  </conditionalFormatting>
  <conditionalFormatting sqref="D26">
    <cfRule type="cellIs" dxfId="123" priority="118" operator="equal">
      <formula>0</formula>
    </cfRule>
  </conditionalFormatting>
  <conditionalFormatting sqref="P26">
    <cfRule type="cellIs" dxfId="122" priority="116" operator="equal">
      <formula>0</formula>
    </cfRule>
  </conditionalFormatting>
  <conditionalFormatting sqref="J36">
    <cfRule type="cellIs" dxfId="121" priority="114" operator="equal">
      <formula>0</formula>
    </cfRule>
  </conditionalFormatting>
  <conditionalFormatting sqref="P36">
    <cfRule type="cellIs" dxfId="120" priority="112" operator="equal">
      <formula>0</formula>
    </cfRule>
  </conditionalFormatting>
  <conditionalFormatting sqref="P42">
    <cfRule type="cellIs" dxfId="119" priority="110" operator="equal">
      <formula>0</formula>
    </cfRule>
  </conditionalFormatting>
  <conditionalFormatting sqref="J42">
    <cfRule type="cellIs" dxfId="118" priority="108" operator="equal">
      <formula>0</formula>
    </cfRule>
  </conditionalFormatting>
  <conditionalFormatting sqref="D42">
    <cfRule type="cellIs" dxfId="117" priority="106" operator="equal">
      <formula>0</formula>
    </cfRule>
  </conditionalFormatting>
  <conditionalFormatting sqref="D48">
    <cfRule type="cellIs" dxfId="116" priority="104" operator="equal">
      <formula>0</formula>
    </cfRule>
  </conditionalFormatting>
  <conditionalFormatting sqref="J48">
    <cfRule type="cellIs" dxfId="115" priority="102" operator="equal">
      <formula>0</formula>
    </cfRule>
  </conditionalFormatting>
  <conditionalFormatting sqref="P48">
    <cfRule type="cellIs" dxfId="114" priority="100" operator="equal">
      <formula>0</formula>
    </cfRule>
  </conditionalFormatting>
  <conditionalFormatting sqref="P54">
    <cfRule type="cellIs" dxfId="113" priority="98" operator="equal">
      <formula>0</formula>
    </cfRule>
  </conditionalFormatting>
  <conditionalFormatting sqref="J54">
    <cfRule type="cellIs" dxfId="112" priority="96" operator="equal">
      <formula>0</formula>
    </cfRule>
  </conditionalFormatting>
  <conditionalFormatting sqref="C7">
    <cfRule type="cellIs" dxfId="111" priority="130" operator="equal">
      <formula>0</formula>
    </cfRule>
  </conditionalFormatting>
  <conditionalFormatting sqref="P20">
    <cfRule type="cellIs" dxfId="110" priority="119" operator="equal">
      <formula>0</formula>
    </cfRule>
  </conditionalFormatting>
  <conditionalFormatting sqref="J8">
    <cfRule type="cellIs" dxfId="109" priority="125" operator="equal">
      <formula>0</formula>
    </cfRule>
  </conditionalFormatting>
  <conditionalFormatting sqref="J14">
    <cfRule type="cellIs" dxfId="108" priority="123" operator="equal">
      <formula>0</formula>
    </cfRule>
  </conditionalFormatting>
  <conditionalFormatting sqref="D8">
    <cfRule type="cellIs" dxfId="107" priority="127" operator="equal">
      <formula>0</formula>
    </cfRule>
  </conditionalFormatting>
  <conditionalFormatting sqref="D20">
    <cfRule type="cellIs" dxfId="106" priority="121" operator="equal">
      <formula>0</formula>
    </cfRule>
  </conditionalFormatting>
  <conditionalFormatting sqref="J26">
    <cfRule type="cellIs" dxfId="105" priority="117" operator="equal">
      <formula>0</formula>
    </cfRule>
  </conditionalFormatting>
  <conditionalFormatting sqref="K36">
    <cfRule type="expression" dxfId="104" priority="115">
      <formula>AND(J36=0,K36=0)</formula>
    </cfRule>
  </conditionalFormatting>
  <conditionalFormatting sqref="Q36">
    <cfRule type="expression" dxfId="103" priority="113">
      <formula>AND(P36=0,Q36=0)</formula>
    </cfRule>
  </conditionalFormatting>
  <conditionalFormatting sqref="Q42">
    <cfRule type="expression" dxfId="102" priority="111">
      <formula>AND(P42=0,Q42=0)</formula>
    </cfRule>
  </conditionalFormatting>
  <conditionalFormatting sqref="K42">
    <cfRule type="expression" dxfId="101" priority="109">
      <formula>AND(J42=0,K42=0)</formula>
    </cfRule>
  </conditionalFormatting>
  <conditionalFormatting sqref="E42">
    <cfRule type="expression" dxfId="100" priority="107">
      <formula>AND(D42=0,E42=0)</formula>
    </cfRule>
  </conditionalFormatting>
  <conditionalFormatting sqref="E48">
    <cfRule type="expression" dxfId="99" priority="105">
      <formula>AND(D48=0,E48=0)</formula>
    </cfRule>
  </conditionalFormatting>
  <conditionalFormatting sqref="K48">
    <cfRule type="expression" dxfId="98" priority="103">
      <formula>AND(J48=0,K48=0)</formula>
    </cfRule>
  </conditionalFormatting>
  <conditionalFormatting sqref="Q48">
    <cfRule type="expression" dxfId="97" priority="101">
      <formula>AND(P48=0,Q48=0)</formula>
    </cfRule>
  </conditionalFormatting>
  <conditionalFormatting sqref="Q54">
    <cfRule type="expression" dxfId="96" priority="99">
      <formula>AND(P54=0,Q54=0)</formula>
    </cfRule>
  </conditionalFormatting>
  <conditionalFormatting sqref="K54">
    <cfRule type="expression" dxfId="95" priority="97">
      <formula>AND(J54=0,K54=0)</formula>
    </cfRule>
  </conditionalFormatting>
  <conditionalFormatting sqref="E54">
    <cfRule type="expression" dxfId="94" priority="95">
      <formula>AND(D54=0,E54=0)</formula>
    </cfRule>
  </conditionalFormatting>
  <conditionalFormatting sqref="D54">
    <cfRule type="cellIs" dxfId="93" priority="94" operator="equal">
      <formula>0</formula>
    </cfRule>
  </conditionalFormatting>
  <conditionalFormatting sqref="AC44:AC54">
    <cfRule type="containsText" dxfId="92" priority="93" operator="containsText" text="okok">
      <formula>NOT(ISERROR(SEARCH("okok",AC44)))</formula>
    </cfRule>
  </conditionalFormatting>
  <conditionalFormatting sqref="AM2:AM13">
    <cfRule type="cellIs" dxfId="91" priority="92" operator="lessThan">
      <formula>1</formula>
    </cfRule>
  </conditionalFormatting>
  <conditionalFormatting sqref="BC2:BC13">
    <cfRule type="cellIs" dxfId="90" priority="91" operator="lessThan">
      <formula>1</formula>
    </cfRule>
  </conditionalFormatting>
  <conditionalFormatting sqref="Z2:Z13">
    <cfRule type="expression" dxfId="89" priority="90">
      <formula>$Z2&lt;&gt;$AP2</formula>
    </cfRule>
  </conditionalFormatting>
  <conditionalFormatting sqref="AD2:AD13">
    <cfRule type="expression" dxfId="88" priority="89">
      <formula>$AD2&lt;&gt;$AT2</formula>
    </cfRule>
  </conditionalFormatting>
  <conditionalFormatting sqref="D7">
    <cfRule type="expression" dxfId="87" priority="88">
      <formula>AND(C7=0,D7=0)</formula>
    </cfRule>
  </conditionalFormatting>
  <conditionalFormatting sqref="I25">
    <cfRule type="cellIs" dxfId="86" priority="69" operator="equal">
      <formula>0</formula>
    </cfRule>
  </conditionalFormatting>
  <conditionalFormatting sqref="J25">
    <cfRule type="expression" dxfId="85" priority="68">
      <formula>AND(I25=0,J25=0)</formula>
    </cfRule>
  </conditionalFormatting>
  <conditionalFormatting sqref="C34">
    <cfRule type="cellIs" dxfId="84" priority="65" operator="equal">
      <formula>0</formula>
    </cfRule>
  </conditionalFormatting>
  <conditionalFormatting sqref="D34">
    <cfRule type="expression" dxfId="83" priority="64">
      <formula>AND(C34=0,D34=0)</formula>
    </cfRule>
  </conditionalFormatting>
  <conditionalFormatting sqref="O40">
    <cfRule type="cellIs" dxfId="82" priority="55" operator="equal">
      <formula>0</formula>
    </cfRule>
  </conditionalFormatting>
  <conditionalFormatting sqref="P40">
    <cfRule type="expression" dxfId="81" priority="54">
      <formula>AND(O40=0,P40=0)</formula>
    </cfRule>
  </conditionalFormatting>
  <conditionalFormatting sqref="C40">
    <cfRule type="cellIs" dxfId="80" priority="59" operator="equal">
      <formula>0</formula>
    </cfRule>
  </conditionalFormatting>
  <conditionalFormatting sqref="D40">
    <cfRule type="expression" dxfId="79" priority="58">
      <formula>AND(C40=0,D40=0)</formula>
    </cfRule>
  </conditionalFormatting>
  <conditionalFormatting sqref="C46">
    <cfRule type="cellIs" dxfId="78" priority="53" operator="equal">
      <formula>0</formula>
    </cfRule>
  </conditionalFormatting>
  <conditionalFormatting sqref="D46">
    <cfRule type="expression" dxfId="77" priority="52">
      <formula>AND(C46=0,D46=0)</formula>
    </cfRule>
  </conditionalFormatting>
  <conditionalFormatting sqref="I40">
    <cfRule type="cellIs" dxfId="76" priority="57" operator="equal">
      <formula>0</formula>
    </cfRule>
  </conditionalFormatting>
  <conditionalFormatting sqref="J40">
    <cfRule type="expression" dxfId="75" priority="56">
      <formula>AND(I40=0,J40=0)</formula>
    </cfRule>
  </conditionalFormatting>
  <conditionalFormatting sqref="I46">
    <cfRule type="cellIs" dxfId="74" priority="51" operator="equal">
      <formula>0</formula>
    </cfRule>
  </conditionalFormatting>
  <conditionalFormatting sqref="J46">
    <cfRule type="expression" dxfId="73" priority="50">
      <formula>AND(I46=0,J46=0)</formula>
    </cfRule>
  </conditionalFormatting>
  <conditionalFormatting sqref="I7">
    <cfRule type="cellIs" dxfId="72" priority="87" operator="equal">
      <formula>0</formula>
    </cfRule>
  </conditionalFormatting>
  <conditionalFormatting sqref="J7">
    <cfRule type="expression" dxfId="71" priority="86">
      <formula>AND(I7=0,J7=0)</formula>
    </cfRule>
  </conditionalFormatting>
  <conditionalFormatting sqref="O7">
    <cfRule type="cellIs" dxfId="70" priority="85" operator="equal">
      <formula>0</formula>
    </cfRule>
  </conditionalFormatting>
  <conditionalFormatting sqref="P7">
    <cfRule type="expression" dxfId="69" priority="84">
      <formula>AND(O7=0,P7=0)</formula>
    </cfRule>
  </conditionalFormatting>
  <conditionalFormatting sqref="I34">
    <cfRule type="cellIs" dxfId="68" priority="63" operator="equal">
      <formula>0</formula>
    </cfRule>
  </conditionalFormatting>
  <conditionalFormatting sqref="J34">
    <cfRule type="expression" dxfId="67" priority="62">
      <formula>AND(I34=0,J34=0)</formula>
    </cfRule>
  </conditionalFormatting>
  <conditionalFormatting sqref="O34">
    <cfRule type="cellIs" dxfId="66" priority="61" operator="equal">
      <formula>0</formula>
    </cfRule>
  </conditionalFormatting>
  <conditionalFormatting sqref="P34">
    <cfRule type="expression" dxfId="65" priority="60">
      <formula>AND(O34=0,P34=0)</formula>
    </cfRule>
  </conditionalFormatting>
  <conditionalFormatting sqref="O25">
    <cfRule type="cellIs" dxfId="64" priority="67" operator="equal">
      <formula>0</formula>
    </cfRule>
  </conditionalFormatting>
  <conditionalFormatting sqref="P25">
    <cfRule type="expression" dxfId="63" priority="66">
      <formula>AND(O25=0,P25=0)</formula>
    </cfRule>
  </conditionalFormatting>
  <conditionalFormatting sqref="I19">
    <cfRule type="cellIs" dxfId="62" priority="75" operator="equal">
      <formula>0</formula>
    </cfRule>
  </conditionalFormatting>
  <conditionalFormatting sqref="J19">
    <cfRule type="expression" dxfId="61" priority="74">
      <formula>AND(I19=0,J19=0)</formula>
    </cfRule>
  </conditionalFormatting>
  <conditionalFormatting sqref="O19">
    <cfRule type="cellIs" dxfId="60" priority="73" operator="equal">
      <formula>0</formula>
    </cfRule>
  </conditionalFormatting>
  <conditionalFormatting sqref="P19">
    <cfRule type="expression" dxfId="59" priority="72">
      <formula>AND(O19=0,P19=0)</formula>
    </cfRule>
  </conditionalFormatting>
  <conditionalFormatting sqref="C25">
    <cfRule type="cellIs" dxfId="58" priority="71" operator="equal">
      <formula>0</formula>
    </cfRule>
  </conditionalFormatting>
  <conditionalFormatting sqref="D25">
    <cfRule type="expression" dxfId="57" priority="70">
      <formula>AND(C25=0,D25=0)</formula>
    </cfRule>
  </conditionalFormatting>
  <conditionalFormatting sqref="C13">
    <cfRule type="cellIs" dxfId="56" priority="83" operator="equal">
      <formula>0</formula>
    </cfRule>
  </conditionalFormatting>
  <conditionalFormatting sqref="D13">
    <cfRule type="expression" dxfId="55" priority="82">
      <formula>AND(C13=0,D13=0)</formula>
    </cfRule>
  </conditionalFormatting>
  <conditionalFormatting sqref="I13">
    <cfRule type="cellIs" dxfId="54" priority="81" operator="equal">
      <formula>0</formula>
    </cfRule>
  </conditionalFormatting>
  <conditionalFormatting sqref="J13">
    <cfRule type="expression" dxfId="53" priority="80">
      <formula>AND(I13=0,J13=0)</formula>
    </cfRule>
  </conditionalFormatting>
  <conditionalFormatting sqref="O13">
    <cfRule type="cellIs" dxfId="52" priority="79" operator="equal">
      <formula>0</formula>
    </cfRule>
  </conditionalFormatting>
  <conditionalFormatting sqref="P13">
    <cfRule type="expression" dxfId="51" priority="78">
      <formula>AND(O13=0,P13=0)</formula>
    </cfRule>
  </conditionalFormatting>
  <conditionalFormatting sqref="C19">
    <cfRule type="cellIs" dxfId="50" priority="77" operator="equal">
      <formula>0</formula>
    </cfRule>
  </conditionalFormatting>
  <conditionalFormatting sqref="D19">
    <cfRule type="expression" dxfId="49" priority="76">
      <formula>AND(C19=0,D19=0)</formula>
    </cfRule>
  </conditionalFormatting>
  <conditionalFormatting sqref="O46">
    <cfRule type="cellIs" dxfId="48" priority="49" operator="equal">
      <formula>0</formula>
    </cfRule>
  </conditionalFormatting>
  <conditionalFormatting sqref="P46">
    <cfRule type="expression" dxfId="47" priority="48">
      <formula>AND(O46=0,P46=0)</formula>
    </cfRule>
  </conditionalFormatting>
  <conditionalFormatting sqref="C52">
    <cfRule type="cellIs" dxfId="46" priority="47" operator="equal">
      <formula>0</formula>
    </cfRule>
  </conditionalFormatting>
  <conditionalFormatting sqref="D52">
    <cfRule type="expression" dxfId="45" priority="46">
      <formula>AND(C52=0,D52=0)</formula>
    </cfRule>
  </conditionalFormatting>
  <conditionalFormatting sqref="I52">
    <cfRule type="cellIs" dxfId="44" priority="45" operator="equal">
      <formula>0</formula>
    </cfRule>
  </conditionalFormatting>
  <conditionalFormatting sqref="J52">
    <cfRule type="expression" dxfId="43" priority="44">
      <formula>AND(I52=0,J52=0)</formula>
    </cfRule>
  </conditionalFormatting>
  <conditionalFormatting sqref="O52">
    <cfRule type="cellIs" dxfId="42" priority="43" operator="equal">
      <formula>0</formula>
    </cfRule>
  </conditionalFormatting>
  <conditionalFormatting sqref="P52">
    <cfRule type="expression" dxfId="41" priority="42">
      <formula>AND(O52=0,P52=0)</formula>
    </cfRule>
  </conditionalFormatting>
  <conditionalFormatting sqref="BO43:BO54">
    <cfRule type="containsText" dxfId="40" priority="41" operator="containsText" text="ok">
      <formula>NOT(ISERROR(SEARCH("ok",BO43)))</formula>
    </cfRule>
  </conditionalFormatting>
  <conditionalFormatting sqref="BP44:BP55">
    <cfRule type="containsText" dxfId="39" priority="40" operator="containsText" text="ok">
      <formula>NOT(ISERROR(SEARCH("ok",BP44)))</formula>
    </cfRule>
  </conditionalFormatting>
  <conditionalFormatting sqref="AS34">
    <cfRule type="expression" dxfId="38" priority="38">
      <formula>AND(AR34=0,AS34=0)</formula>
    </cfRule>
  </conditionalFormatting>
  <conditionalFormatting sqref="AR34">
    <cfRule type="cellIs" dxfId="37" priority="39" operator="equal">
      <formula>0</formula>
    </cfRule>
  </conditionalFormatting>
  <conditionalFormatting sqref="C35">
    <cfRule type="cellIs" dxfId="36" priority="37" operator="equal">
      <formula>0</formula>
    </cfRule>
  </conditionalFormatting>
  <conditionalFormatting sqref="D35">
    <cfRule type="expression" dxfId="35" priority="36">
      <formula>AND(C35=0,D35=0)</formula>
    </cfRule>
  </conditionalFormatting>
  <conditionalFormatting sqref="I35">
    <cfRule type="cellIs" dxfId="34" priority="35" operator="equal">
      <formula>0</formula>
    </cfRule>
  </conditionalFormatting>
  <conditionalFormatting sqref="J35">
    <cfRule type="expression" dxfId="33" priority="34">
      <formula>AND(I35=0,J35=0)</formula>
    </cfRule>
  </conditionalFormatting>
  <conditionalFormatting sqref="O35">
    <cfRule type="cellIs" dxfId="32" priority="33" operator="equal">
      <formula>0</formula>
    </cfRule>
  </conditionalFormatting>
  <conditionalFormatting sqref="P35">
    <cfRule type="expression" dxfId="31" priority="32">
      <formula>AND(O35=0,P35=0)</formula>
    </cfRule>
  </conditionalFormatting>
  <conditionalFormatting sqref="C41">
    <cfRule type="cellIs" dxfId="30" priority="31" operator="equal">
      <formula>0</formula>
    </cfRule>
  </conditionalFormatting>
  <conditionalFormatting sqref="D41">
    <cfRule type="expression" dxfId="29" priority="30">
      <formula>AND(C41=0,D41=0)</formula>
    </cfRule>
  </conditionalFormatting>
  <conditionalFormatting sqref="I41">
    <cfRule type="cellIs" dxfId="28" priority="29" operator="equal">
      <formula>0</formula>
    </cfRule>
  </conditionalFormatting>
  <conditionalFormatting sqref="J41">
    <cfRule type="expression" dxfId="27" priority="28">
      <formula>AND(I41=0,J41=0)</formula>
    </cfRule>
  </conditionalFormatting>
  <conditionalFormatting sqref="O41">
    <cfRule type="cellIs" dxfId="26" priority="27" operator="equal">
      <formula>0</formula>
    </cfRule>
  </conditionalFormatting>
  <conditionalFormatting sqref="P41">
    <cfRule type="expression" dxfId="25" priority="26">
      <formula>AND(O41=0,P41=0)</formula>
    </cfRule>
  </conditionalFormatting>
  <conditionalFormatting sqref="C47">
    <cfRule type="cellIs" dxfId="24" priority="25" operator="equal">
      <formula>0</formula>
    </cfRule>
  </conditionalFormatting>
  <conditionalFormatting sqref="D47">
    <cfRule type="expression" dxfId="23" priority="24">
      <formula>AND(C47=0,D47=0)</formula>
    </cfRule>
  </conditionalFormatting>
  <conditionalFormatting sqref="I47">
    <cfRule type="cellIs" dxfId="22" priority="23" operator="equal">
      <formula>0</formula>
    </cfRule>
  </conditionalFormatting>
  <conditionalFormatting sqref="J47">
    <cfRule type="expression" dxfId="21" priority="22">
      <formula>AND(I47=0,J47=0)</formula>
    </cfRule>
  </conditionalFormatting>
  <conditionalFormatting sqref="O47">
    <cfRule type="cellIs" dxfId="20" priority="21" operator="equal">
      <formula>0</formula>
    </cfRule>
  </conditionalFormatting>
  <conditionalFormatting sqref="P47">
    <cfRule type="expression" dxfId="19" priority="20">
      <formula>AND(O47=0,P47=0)</formula>
    </cfRule>
  </conditionalFormatting>
  <conditionalFormatting sqref="C53">
    <cfRule type="cellIs" dxfId="18" priority="19" operator="equal">
      <formula>0</formula>
    </cfRule>
  </conditionalFormatting>
  <conditionalFormatting sqref="D53">
    <cfRule type="expression" dxfId="17" priority="18">
      <formula>AND(C53=0,D53=0)</formula>
    </cfRule>
  </conditionalFormatting>
  <conditionalFormatting sqref="I53">
    <cfRule type="cellIs" dxfId="16" priority="17" operator="equal">
      <formula>0</formula>
    </cfRule>
  </conditionalFormatting>
  <conditionalFormatting sqref="J53">
    <cfRule type="expression" dxfId="15" priority="16">
      <formula>AND(I53=0,J53=0)</formula>
    </cfRule>
  </conditionalFormatting>
  <conditionalFormatting sqref="O53">
    <cfRule type="cellIs" dxfId="14" priority="15" operator="equal">
      <formula>0</formula>
    </cfRule>
  </conditionalFormatting>
  <conditionalFormatting sqref="P53">
    <cfRule type="expression" dxfId="13" priority="14">
      <formula>AND(O53=0,P53=0)</formula>
    </cfRule>
  </conditionalFormatting>
  <conditionalFormatting sqref="AR35">
    <cfRule type="cellIs" dxfId="12" priority="13" operator="equal">
      <formula>0</formula>
    </cfRule>
  </conditionalFormatting>
  <conditionalFormatting sqref="AS35">
    <cfRule type="expression" dxfId="11" priority="12">
      <formula>AND(AR35=0,AS35=0)</formula>
    </cfRule>
  </conditionalFormatting>
  <conditionalFormatting sqref="BI43:BI54">
    <cfRule type="containsText" dxfId="10" priority="11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21</vt:i4>
      </vt:variant>
    </vt:vector>
  </HeadingPairs>
  <TitlesOfParts>
    <vt:vector size="28" baseType="lpstr">
      <vt:lpstr>①くり下がりなし</vt:lpstr>
      <vt:lpstr>②一位・十位くり下がり</vt:lpstr>
      <vt:lpstr>③連続くり下がり</vt:lpstr>
      <vt:lpstr>④ひかれる数十位０</vt:lpstr>
      <vt:lpstr>⑤何00－X</vt:lpstr>
      <vt:lpstr>⑥1000－X</vt:lpstr>
      <vt:lpstr>⑦ミックス</vt:lpstr>
      <vt:lpstr>NO</vt:lpstr>
      <vt:lpstr>②一位・十位くり下がり!nono</vt:lpstr>
      <vt:lpstr>③連続くり下がり!nono</vt:lpstr>
      <vt:lpstr>④ひかれる数十位０!nono</vt:lpstr>
      <vt:lpstr>'⑤何00－X'!nono</vt:lpstr>
      <vt:lpstr>⑦ミックス!nono</vt:lpstr>
      <vt:lpstr>nono</vt:lpstr>
      <vt:lpstr>OK</vt:lpstr>
      <vt:lpstr>②一位・十位くり下がり!okok</vt:lpstr>
      <vt:lpstr>③連続くり下がり!okok</vt:lpstr>
      <vt:lpstr>④ひかれる数十位０!okok</vt:lpstr>
      <vt:lpstr>'⑤何00－X'!okok</vt:lpstr>
      <vt:lpstr>⑦ミックス!okok</vt:lpstr>
      <vt:lpstr>okok</vt:lpstr>
      <vt:lpstr>①くり下がりなし!Print_Area</vt:lpstr>
      <vt:lpstr>②一位・十位くり下がり!Print_Area</vt:lpstr>
      <vt:lpstr>③連続くり下がり!Print_Area</vt:lpstr>
      <vt:lpstr>④ひかれる数十位０!Print_Area</vt:lpstr>
      <vt:lpstr>'⑤何00－X'!Print_Area</vt:lpstr>
      <vt:lpstr>'⑥1000－X'!Print_Area</vt:lpstr>
      <vt:lpstr>⑦ミックス!Print_Area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2023-10-17T04:33:49Z</cp:lastPrinted>
  <dcterms:created xsi:type="dcterms:W3CDTF">2022-08-16T05:09:16Z</dcterms:created>
  <dcterms:modified xsi:type="dcterms:W3CDTF">2023-10-18T09:40:04Z</dcterms:modified>
</cp:coreProperties>
</file>